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7-Revista SJAR\Art 2023\20282-113-23\20282 ART\20282 suppl mat\"/>
    </mc:Choice>
  </mc:AlternateContent>
  <xr:revisionPtr revIDLastSave="0" documentId="13_ncr:1_{47C4AD22-CF28-4746-BCD7-5B8F4D2D588B}" xr6:coauthVersionLast="36" xr6:coauthVersionMax="47" xr10:uidLastSave="{00000000-0000-0000-0000-000000000000}"/>
  <bookViews>
    <workbookView xWindow="0" yWindow="0" windowWidth="20490" windowHeight="7545" xr2:uid="{2DEA74B3-9764-47A9-854F-1EE70043D7F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K70" i="1"/>
  <c r="J70" i="1"/>
  <c r="L69" i="1"/>
  <c r="K69" i="1"/>
  <c r="J69" i="1"/>
  <c r="L68" i="1"/>
  <c r="K68" i="1"/>
  <c r="J68" i="1"/>
  <c r="L67" i="1"/>
  <c r="K67" i="1"/>
  <c r="J67" i="1"/>
  <c r="L66" i="1"/>
  <c r="K66" i="1"/>
  <c r="J66" i="1"/>
  <c r="L65" i="1"/>
  <c r="K65" i="1"/>
  <c r="J65" i="1"/>
  <c r="L64" i="1"/>
  <c r="K64" i="1"/>
  <c r="J64" i="1"/>
  <c r="L63" i="1"/>
  <c r="K63" i="1"/>
  <c r="J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Z50" i="1"/>
  <c r="X50" i="1"/>
  <c r="V50" i="1"/>
  <c r="T50" i="1"/>
  <c r="R50" i="1"/>
  <c r="P50" i="1"/>
  <c r="N50" i="1"/>
  <c r="L50" i="1"/>
  <c r="J50" i="1"/>
  <c r="H50" i="1"/>
  <c r="F50" i="1"/>
  <c r="D50" i="1"/>
  <c r="B50" i="1"/>
  <c r="Z44" i="1"/>
  <c r="Z45" i="1" s="1"/>
  <c r="X44" i="1"/>
  <c r="X45" i="1" s="1"/>
  <c r="V44" i="1"/>
  <c r="V45" i="1" s="1"/>
  <c r="T44" i="1"/>
  <c r="T45" i="1" s="1"/>
  <c r="R44" i="1"/>
  <c r="R45" i="1" s="1"/>
  <c r="P44" i="1"/>
  <c r="P45" i="1" s="1"/>
  <c r="N44" i="1"/>
  <c r="N45" i="1" s="1"/>
  <c r="L44" i="1"/>
  <c r="L45" i="1" s="1"/>
  <c r="J44" i="1"/>
  <c r="J45" i="1" s="1"/>
  <c r="H44" i="1"/>
  <c r="H45" i="1" s="1"/>
  <c r="F44" i="1"/>
  <c r="F45" i="1" s="1"/>
  <c r="D44" i="1"/>
  <c r="D45" i="1" s="1"/>
  <c r="B44" i="1"/>
  <c r="B45" i="1" s="1"/>
  <c r="Z43" i="1"/>
  <c r="X43" i="1"/>
  <c r="V43" i="1"/>
  <c r="T43" i="1"/>
  <c r="R43" i="1"/>
  <c r="P43" i="1"/>
  <c r="N43" i="1"/>
  <c r="L43" i="1"/>
  <c r="J43" i="1"/>
  <c r="H43" i="1"/>
  <c r="F43" i="1"/>
  <c r="D43" i="1"/>
  <c r="B43" i="1"/>
  <c r="Z42" i="1"/>
  <c r="X42" i="1"/>
  <c r="V42" i="1"/>
  <c r="T42" i="1"/>
  <c r="R42" i="1"/>
  <c r="P42" i="1"/>
  <c r="N42" i="1"/>
  <c r="L42" i="1"/>
  <c r="J42" i="1"/>
  <c r="H42" i="1"/>
  <c r="F42" i="1"/>
  <c r="D42" i="1"/>
  <c r="B42" i="1"/>
  <c r="Z41" i="1"/>
  <c r="X41" i="1"/>
  <c r="V41" i="1"/>
  <c r="T41" i="1"/>
  <c r="R41" i="1"/>
  <c r="P41" i="1"/>
  <c r="P49" i="1" s="1"/>
  <c r="P53" i="1" s="1"/>
  <c r="N41" i="1"/>
  <c r="N49" i="1" s="1"/>
  <c r="N53" i="1" s="1"/>
  <c r="L41" i="1"/>
  <c r="L49" i="1" s="1"/>
  <c r="L53" i="1" s="1"/>
  <c r="J41" i="1"/>
  <c r="J48" i="1" s="1"/>
  <c r="H41" i="1"/>
  <c r="F41" i="1"/>
  <c r="D41" i="1"/>
  <c r="B41" i="1"/>
  <c r="B47" i="1" s="1"/>
  <c r="H48" i="1" l="1"/>
  <c r="D47" i="1"/>
  <c r="V47" i="1"/>
  <c r="F48" i="1"/>
  <c r="R47" i="1"/>
  <c r="X47" i="1"/>
  <c r="X51" i="1" s="1"/>
  <c r="F47" i="1"/>
  <c r="R49" i="1"/>
  <c r="R53" i="1" s="1"/>
  <c r="T47" i="1"/>
  <c r="T51" i="1" s="1"/>
  <c r="Z47" i="1"/>
  <c r="L48" i="1"/>
  <c r="T49" i="1"/>
  <c r="T53" i="1" s="1"/>
  <c r="N48" i="1"/>
  <c r="H47" i="1"/>
  <c r="J47" i="1"/>
  <c r="P48" i="1"/>
  <c r="V49" i="1"/>
  <c r="V53" i="1" s="1"/>
  <c r="L47" i="1"/>
  <c r="R48" i="1"/>
  <c r="R51" i="1" s="1"/>
  <c r="X49" i="1"/>
  <c r="X53" i="1" s="1"/>
  <c r="N47" i="1"/>
  <c r="T48" i="1"/>
  <c r="Z49" i="1"/>
  <c r="Z53" i="1" s="1"/>
  <c r="P47" i="1"/>
  <c r="V48" i="1"/>
  <c r="V51" i="1" s="1"/>
  <c r="X48" i="1"/>
  <c r="Z48" i="1"/>
  <c r="B49" i="1"/>
  <c r="B53" i="1" s="1"/>
  <c r="D49" i="1"/>
  <c r="D53" i="1" s="1"/>
  <c r="F49" i="1"/>
  <c r="F53" i="1" s="1"/>
  <c r="B48" i="1"/>
  <c r="B52" i="1" s="1"/>
  <c r="H49" i="1"/>
  <c r="H53" i="1" s="1"/>
  <c r="D48" i="1"/>
  <c r="D52" i="1" s="1"/>
  <c r="J49" i="1"/>
  <c r="J53" i="1" s="1"/>
  <c r="Z51" i="1" l="1"/>
  <c r="Z52" i="1"/>
  <c r="T52" i="1"/>
  <c r="X52" i="1"/>
  <c r="F51" i="1"/>
  <c r="F52" i="1"/>
  <c r="D51" i="1"/>
  <c r="V52" i="1"/>
  <c r="N51" i="1"/>
  <c r="N52" i="1"/>
  <c r="L51" i="1"/>
  <c r="L52" i="1"/>
  <c r="J51" i="1"/>
  <c r="J52" i="1"/>
  <c r="H51" i="1"/>
  <c r="H52" i="1"/>
  <c r="P51" i="1"/>
  <c r="P52" i="1"/>
  <c r="R52" i="1"/>
  <c r="B51" i="1"/>
</calcChain>
</file>

<file path=xl/sharedStrings.xml><?xml version="1.0" encoding="utf-8"?>
<sst xmlns="http://schemas.openxmlformats.org/spreadsheetml/2006/main" count="158" uniqueCount="65">
  <si>
    <t>PRICE</t>
  </si>
  <si>
    <t>COLOR</t>
  </si>
  <si>
    <t>SIZE</t>
  </si>
  <si>
    <t>ORGANIC</t>
  </si>
  <si>
    <t>COUNTRY</t>
  </si>
  <si>
    <t>STORE</t>
  </si>
  <si>
    <t>ADVERTISING</t>
  </si>
  <si>
    <t>FRESHNESS</t>
  </si>
  <si>
    <t>PACKAGING</t>
  </si>
  <si>
    <t>QUALITY</t>
  </si>
  <si>
    <t>RIPENESS</t>
  </si>
  <si>
    <t>AROMA</t>
  </si>
  <si>
    <t>APPEARANCE</t>
  </si>
  <si>
    <t>Coef</t>
  </si>
  <si>
    <t>t-Value</t>
  </si>
  <si>
    <t xml:space="preserve">C        </t>
  </si>
  <si>
    <t xml:space="preserve">YEAR     </t>
  </si>
  <si>
    <t xml:space="preserve">COMYR1   </t>
  </si>
  <si>
    <t xml:space="preserve">COMYR2   </t>
  </si>
  <si>
    <t xml:space="preserve">COMYR3   </t>
  </si>
  <si>
    <t xml:space="preserve">COMYR4   </t>
  </si>
  <si>
    <t xml:space="preserve">COMYR5   </t>
  </si>
  <si>
    <t xml:space="preserve">COMYR6   </t>
  </si>
  <si>
    <t xml:space="preserve">COMYR7   </t>
  </si>
  <si>
    <t xml:space="preserve">COMYR8   </t>
  </si>
  <si>
    <t xml:space="preserve">COMYR9   </t>
  </si>
  <si>
    <t xml:space="preserve">COMYR10  </t>
  </si>
  <si>
    <t xml:space="preserve">COMYR11  </t>
  </si>
  <si>
    <t xml:space="preserve">COMYR12  </t>
  </si>
  <si>
    <t xml:space="preserve">COMYR13  </t>
  </si>
  <si>
    <t xml:space="preserve">COMYR14  </t>
  </si>
  <si>
    <t xml:space="preserve">COMYR15  </t>
  </si>
  <si>
    <t xml:space="preserve">COMYR16  </t>
  </si>
  <si>
    <t xml:space="preserve">COM1     </t>
  </si>
  <si>
    <t xml:space="preserve">COM2     </t>
  </si>
  <si>
    <t xml:space="preserve">COM3     </t>
  </si>
  <si>
    <t xml:space="preserve">COM4     </t>
  </si>
  <si>
    <t xml:space="preserve">COM5     </t>
  </si>
  <si>
    <t xml:space="preserve">COM6     </t>
  </si>
  <si>
    <t xml:space="preserve">COM7     </t>
  </si>
  <si>
    <t xml:space="preserve">COM8     </t>
  </si>
  <si>
    <t xml:space="preserve">COM9     </t>
  </si>
  <si>
    <t xml:space="preserve">COM10    </t>
  </si>
  <si>
    <t xml:space="preserve">COM11    </t>
  </si>
  <si>
    <t xml:space="preserve">COM12    </t>
  </si>
  <si>
    <t xml:space="preserve">COM13    </t>
  </si>
  <si>
    <t xml:space="preserve">COM14    </t>
  </si>
  <si>
    <t xml:space="preserve">COM15    </t>
  </si>
  <si>
    <t xml:space="preserve">COM16    </t>
  </si>
  <si>
    <t xml:space="preserve">            </t>
  </si>
  <si>
    <t>YMEAN</t>
  </si>
  <si>
    <t>RSQ =</t>
  </si>
  <si>
    <t>δ</t>
  </si>
  <si>
    <r>
      <t xml:space="preserve">max </t>
    </r>
    <r>
      <rPr>
        <sz val="11"/>
        <color theme="1"/>
        <rFont val="Calibri"/>
        <family val="2"/>
      </rPr>
      <t>β</t>
    </r>
  </si>
  <si>
    <r>
      <t>min</t>
    </r>
    <r>
      <rPr>
        <sz val="11"/>
        <color theme="1"/>
        <rFont val="Calibri"/>
        <family val="2"/>
      </rPr>
      <t>β</t>
    </r>
  </si>
  <si>
    <t>s</t>
  </si>
  <si>
    <t>cv</t>
  </si>
  <si>
    <t>Max</t>
  </si>
  <si>
    <t>Min</t>
  </si>
  <si>
    <t>Close</t>
  </si>
  <si>
    <t>max β</t>
  </si>
  <si>
    <t>minβ</t>
  </si>
  <si>
    <t>MAX</t>
  </si>
  <si>
    <t>MIN</t>
  </si>
  <si>
    <t>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</si>
</sst>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000"/>
  </numFmts>
  <fonts count="5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GreekMathSymbols"/>
      <family val="2"/>
      <charset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0" fillId="0" borderId="0" xfId="0" applyNumberFormat="1" applyProtection="1">
      <protection locked="0"/>
    </xf>
    <xf numFmtId="0" fontId="0" fillId="0" borderId="3" xfId="0" applyBorder="1"/>
    <xf numFmtId="165" fontId="0" fillId="0" borderId="0" xfId="0" applyNumberFormat="1"/>
    <xf numFmtId="164" fontId="0" fillId="0" borderId="0" xfId="0" applyNumberFormat="1" applyAlignment="1">
      <alignment horizontal="right"/>
    </xf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164" fontId="4" fillId="0" borderId="0" xfId="0" applyNumberFormat="1" applyFont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DC8CC-AC8C-4AC5-BCA4-320CE484C5C6}">
  <dimension ref="A1:AB70"/>
  <sheetViews>
    <sheetView tabSelected="1" view="pageLayout" topLeftCell="A50" zoomScaleNormal="100" workbookViewId="0">
      <selection sqref="A1:XFD1"/>
    </sheetView>
  </sheetViews>
  <sheetFormatPr baseColWidth="10" defaultColWidth="9.140625" defaultRowHeight="15"/>
  <cols>
    <col min="9" max="9" width="12.85546875" bestFit="1" customWidth="1"/>
    <col min="10" max="10" width="9.42578125" bestFit="1" customWidth="1"/>
    <col min="11" max="12" width="9.28515625" bestFit="1" customWidth="1"/>
    <col min="14" max="14" width="13.28515625" customWidth="1"/>
  </cols>
  <sheetData>
    <row r="1" spans="1:28">
      <c r="A1" s="1"/>
      <c r="B1" s="2" t="s">
        <v>0</v>
      </c>
      <c r="C1" s="2" t="s">
        <v>0</v>
      </c>
      <c r="D1" s="2" t="s">
        <v>1</v>
      </c>
      <c r="E1" s="2" t="s">
        <v>1</v>
      </c>
      <c r="F1" s="2" t="s">
        <v>2</v>
      </c>
      <c r="G1" s="2" t="s">
        <v>2</v>
      </c>
      <c r="H1" s="2" t="s">
        <v>3</v>
      </c>
      <c r="I1" s="2" t="s">
        <v>3</v>
      </c>
      <c r="J1" s="2" t="s">
        <v>4</v>
      </c>
      <c r="K1" s="2" t="s">
        <v>4</v>
      </c>
      <c r="L1" s="2" t="s">
        <v>5</v>
      </c>
      <c r="M1" s="2" t="s">
        <v>5</v>
      </c>
      <c r="N1" s="2" t="s">
        <v>6</v>
      </c>
      <c r="O1" s="2" t="s">
        <v>6</v>
      </c>
      <c r="P1" s="2" t="s">
        <v>7</v>
      </c>
      <c r="Q1" s="2" t="s">
        <v>7</v>
      </c>
      <c r="R1" s="2" t="s">
        <v>8</v>
      </c>
      <c r="S1" s="2" t="s">
        <v>8</v>
      </c>
      <c r="T1" s="2" t="s">
        <v>9</v>
      </c>
      <c r="U1" s="2" t="s">
        <v>9</v>
      </c>
      <c r="V1" s="2" t="s">
        <v>10</v>
      </c>
      <c r="W1" s="2" t="s">
        <v>10</v>
      </c>
      <c r="X1" s="2" t="s">
        <v>11</v>
      </c>
      <c r="Y1" s="2" t="s">
        <v>11</v>
      </c>
      <c r="Z1" s="2" t="s">
        <v>12</v>
      </c>
      <c r="AA1" s="2" t="s">
        <v>12</v>
      </c>
      <c r="AB1" s="3"/>
    </row>
    <row r="2" spans="1:28">
      <c r="A2" s="4"/>
      <c r="B2" s="5" t="s">
        <v>13</v>
      </c>
      <c r="C2" s="5" t="s">
        <v>14</v>
      </c>
      <c r="D2" s="5" t="s">
        <v>13</v>
      </c>
      <c r="E2" s="5" t="s">
        <v>14</v>
      </c>
      <c r="F2" s="5" t="s">
        <v>13</v>
      </c>
      <c r="G2" s="5" t="s">
        <v>14</v>
      </c>
      <c r="H2" s="5" t="s">
        <v>13</v>
      </c>
      <c r="I2" s="5" t="s">
        <v>14</v>
      </c>
      <c r="J2" s="5" t="s">
        <v>13</v>
      </c>
      <c r="K2" s="5" t="s">
        <v>14</v>
      </c>
      <c r="L2" s="5" t="s">
        <v>13</v>
      </c>
      <c r="M2" s="5" t="s">
        <v>14</v>
      </c>
      <c r="N2" s="5" t="s">
        <v>13</v>
      </c>
      <c r="O2" s="5" t="s">
        <v>14</v>
      </c>
      <c r="P2" s="5" t="s">
        <v>13</v>
      </c>
      <c r="Q2" s="5" t="s">
        <v>14</v>
      </c>
      <c r="R2" s="5" t="s">
        <v>13</v>
      </c>
      <c r="S2" s="5" t="s">
        <v>14</v>
      </c>
      <c r="T2" s="5" t="s">
        <v>13</v>
      </c>
      <c r="U2" s="5" t="s">
        <v>14</v>
      </c>
      <c r="V2" s="5" t="s">
        <v>13</v>
      </c>
      <c r="W2" s="5" t="s">
        <v>14</v>
      </c>
      <c r="X2" s="5" t="s">
        <v>13</v>
      </c>
      <c r="Y2" s="5" t="s">
        <v>14</v>
      </c>
      <c r="Z2" s="5" t="s">
        <v>13</v>
      </c>
      <c r="AA2" s="5" t="s">
        <v>14</v>
      </c>
      <c r="AB2" s="3"/>
    </row>
    <row r="3" spans="1:28">
      <c r="A3" t="s">
        <v>15</v>
      </c>
      <c r="B3" s="6">
        <v>8.6483239006134287</v>
      </c>
      <c r="C3" s="6">
        <v>10.432467800132553</v>
      </c>
      <c r="D3" s="6">
        <v>-1.4105118689292253</v>
      </c>
      <c r="E3" s="6">
        <v>-2.2517525213539193</v>
      </c>
      <c r="F3" s="6">
        <v>1.5887728955526421</v>
      </c>
      <c r="G3" s="6">
        <v>2.1191511670739973</v>
      </c>
      <c r="H3" s="6">
        <v>-11.817703160096082</v>
      </c>
      <c r="I3" s="6">
        <v>-21.834671934431459</v>
      </c>
      <c r="J3" s="6">
        <v>-2.812765749326827</v>
      </c>
      <c r="K3" s="6">
        <v>-6.0477837623646069</v>
      </c>
      <c r="L3" s="6">
        <v>3.698374996418146</v>
      </c>
      <c r="M3" s="6">
        <v>7.6140545695520787</v>
      </c>
      <c r="N3" s="6">
        <v>-4.5419624284353146</v>
      </c>
      <c r="O3" s="6">
        <v>-9.0536632409392794</v>
      </c>
      <c r="P3" s="6">
        <v>6.0775772394056037E-2</v>
      </c>
      <c r="Q3" s="6">
        <v>7.8455472468262108E-2</v>
      </c>
      <c r="R3" s="6">
        <v>-5.3617491501130301</v>
      </c>
      <c r="S3" s="6">
        <v>-11.957784401170986</v>
      </c>
      <c r="T3" s="6">
        <v>-8.2555259386242774</v>
      </c>
      <c r="U3" s="6">
        <v>-13.226248534245041</v>
      </c>
      <c r="V3" s="6">
        <v>10.988688245922416</v>
      </c>
      <c r="W3" s="6">
        <v>12.278379619307898</v>
      </c>
      <c r="X3" s="6">
        <v>-0.74299355480335205</v>
      </c>
      <c r="Y3" s="6">
        <v>-1.6381854013807295</v>
      </c>
      <c r="Z3" s="6">
        <v>8.8702011952457305</v>
      </c>
      <c r="AA3" s="6">
        <v>11.848416966958382</v>
      </c>
    </row>
    <row r="4" spans="1:28">
      <c r="A4" t="s">
        <v>16</v>
      </c>
      <c r="B4" s="6">
        <v>-4.0616983048131997E-3</v>
      </c>
      <c r="C4" s="6">
        <v>-9.8690010499837637</v>
      </c>
      <c r="D4" s="6">
        <v>7.9978070840117457E-4</v>
      </c>
      <c r="E4" s="6">
        <v>2.5736481639717632</v>
      </c>
      <c r="F4" s="6">
        <v>-6.5854973922485703E-4</v>
      </c>
      <c r="G4" s="6">
        <v>-1.7696443778518673</v>
      </c>
      <c r="H4" s="6">
        <v>5.9127367142547162E-3</v>
      </c>
      <c r="I4" s="6">
        <v>21.998146511885139</v>
      </c>
      <c r="J4" s="6">
        <v>1.4337121663734354E-3</v>
      </c>
      <c r="K4" s="6">
        <v>6.2097541274016725</v>
      </c>
      <c r="L4" s="6">
        <v>-1.7761617475120189E-3</v>
      </c>
      <c r="M4" s="6">
        <v>-7.365828545938605</v>
      </c>
      <c r="N4" s="6">
        <v>2.2737779652756548E-3</v>
      </c>
      <c r="O4" s="6">
        <v>9.1207259521131032</v>
      </c>
      <c r="P4" s="6">
        <v>1.7685605852387967E-4</v>
      </c>
      <c r="Q4" s="6">
        <v>0.46000213515076305</v>
      </c>
      <c r="R4" s="6">
        <v>2.6945810802353281E-3</v>
      </c>
      <c r="S4" s="6">
        <v>12.097058634887576</v>
      </c>
      <c r="T4" s="6">
        <v>4.2665547760517876E-3</v>
      </c>
      <c r="U4" s="6">
        <v>13.767002677899537</v>
      </c>
      <c r="V4" s="6">
        <v>-5.2496031938095789E-3</v>
      </c>
      <c r="W4" s="6">
        <v>-11.809899391800654</v>
      </c>
      <c r="X4" s="6">
        <v>4.1619989089067814E-4</v>
      </c>
      <c r="Y4" s="6">
        <v>1.8488369862959309</v>
      </c>
      <c r="Z4" s="6">
        <v>-4.2113684151507107E-3</v>
      </c>
      <c r="AA4" s="6">
        <v>-11.336702592901739</v>
      </c>
    </row>
    <row r="5" spans="1:28">
      <c r="A5" t="s">
        <v>17</v>
      </c>
      <c r="B5" s="6">
        <v>2.9390638808550204E-3</v>
      </c>
      <c r="C5" s="6">
        <v>1.4094796881910781</v>
      </c>
      <c r="D5" s="6">
        <v>-3.8305646943984344E-3</v>
      </c>
      <c r="E5" s="6">
        <v>-3.733843944863708</v>
      </c>
      <c r="F5" s="6">
        <v>1.4484924871688465E-3</v>
      </c>
      <c r="G5" s="6">
        <v>1.4320918118308121</v>
      </c>
      <c r="H5" s="6">
        <v>7.670496017314263E-4</v>
      </c>
      <c r="I5" s="6">
        <v>1.0994086150405546</v>
      </c>
      <c r="J5" s="6">
        <v>-2.3021934218052628E-4</v>
      </c>
      <c r="K5" s="6">
        <v>-0.30824056258233173</v>
      </c>
      <c r="L5" s="6">
        <v>1.0143597769829895E-3</v>
      </c>
      <c r="M5" s="6">
        <v>1.2836599241766822</v>
      </c>
      <c r="N5" s="6">
        <v>-1.3153395791908767E-4</v>
      </c>
      <c r="O5" s="6">
        <v>-0.25442037947630058</v>
      </c>
      <c r="P5" s="6">
        <v>1.2990913625371376E-4</v>
      </c>
      <c r="Q5" s="6">
        <v>0.10726615348881974</v>
      </c>
      <c r="R5" s="6">
        <v>-7.6918598678644349E-4</v>
      </c>
      <c r="S5" s="6">
        <v>-0.89314988321092437</v>
      </c>
      <c r="T5" s="6">
        <v>-2.3456137644220075E-4</v>
      </c>
      <c r="U5" s="6">
        <v>-0.23015054796025522</v>
      </c>
      <c r="V5" s="6">
        <v>-2.9851884015853395E-4</v>
      </c>
      <c r="W5" s="6">
        <v>-0.22577578795359934</v>
      </c>
      <c r="X5" s="6">
        <v>9.0854959327635321E-4</v>
      </c>
      <c r="Y5" s="6">
        <v>1.818131983301509</v>
      </c>
      <c r="Z5" s="6">
        <v>-3.5394414325028716E-3</v>
      </c>
      <c r="AA5" s="6">
        <v>-2.6265854785446656</v>
      </c>
    </row>
    <row r="6" spans="1:28">
      <c r="A6" t="s">
        <v>18</v>
      </c>
      <c r="B6" s="6">
        <v>-2.6209234073998611E-3</v>
      </c>
      <c r="C6" s="6">
        <v>-1.8638694681413344</v>
      </c>
      <c r="D6" s="6">
        <v>1.0938863004494206E-3</v>
      </c>
      <c r="E6" s="6">
        <v>1.2532917938162988</v>
      </c>
      <c r="F6" s="6">
        <v>-3.5629427097810464E-3</v>
      </c>
      <c r="G6" s="6">
        <v>-2.0008669284157339</v>
      </c>
      <c r="H6" s="6">
        <v>1.3470356925748832E-3</v>
      </c>
      <c r="I6" s="6">
        <v>1.6035053908749914</v>
      </c>
      <c r="J6" s="6">
        <v>8.0214321984160486E-5</v>
      </c>
      <c r="K6" s="6">
        <v>7.4070494049875674E-2</v>
      </c>
      <c r="L6" s="6">
        <v>-4.8687259227749041E-4</v>
      </c>
      <c r="M6" s="6">
        <v>-0.37043174993251837</v>
      </c>
      <c r="N6" s="6">
        <v>8.7396376119095332E-4</v>
      </c>
      <c r="O6" s="6">
        <v>0.69142644450410851</v>
      </c>
      <c r="P6" s="6">
        <v>-3.4357475440735148E-3</v>
      </c>
      <c r="Q6" s="6">
        <v>-3.0981569394522745</v>
      </c>
      <c r="R6" s="6">
        <v>1.5924119445330964E-3</v>
      </c>
      <c r="S6" s="6">
        <v>2.1945730883209849</v>
      </c>
      <c r="T6" s="6">
        <v>-1.6024734986237112E-3</v>
      </c>
      <c r="U6" s="6">
        <v>-1.5395081695631478</v>
      </c>
      <c r="V6" s="6">
        <v>4.5064533014951523E-3</v>
      </c>
      <c r="W6" s="6">
        <v>4.6755308853403275</v>
      </c>
      <c r="X6" s="6">
        <v>1.6707919831806058E-3</v>
      </c>
      <c r="Y6" s="6">
        <v>1.7853652652737373</v>
      </c>
      <c r="Z6" s="6">
        <v>-1.54400735265143E-3</v>
      </c>
      <c r="AA6" s="6">
        <v>-0.79108331483064864</v>
      </c>
    </row>
    <row r="7" spans="1:28">
      <c r="A7" t="s">
        <v>19</v>
      </c>
      <c r="B7" s="6">
        <v>-2.0901139158546549E-3</v>
      </c>
      <c r="C7" s="6">
        <v>-1.5190237607520465</v>
      </c>
      <c r="D7" s="6">
        <v>3.2126107540296541E-3</v>
      </c>
      <c r="E7" s="6">
        <v>3.4596397618230879</v>
      </c>
      <c r="F7" s="6">
        <v>-1.0194859392196774E-3</v>
      </c>
      <c r="G7" s="6">
        <v>-0.67337075355887965</v>
      </c>
      <c r="H7" s="6">
        <v>3.8741145835637443E-3</v>
      </c>
      <c r="I7" s="6">
        <v>2.2793612548879256</v>
      </c>
      <c r="J7" s="6">
        <v>4.8209125020757133E-4</v>
      </c>
      <c r="K7" s="6">
        <v>0.46782902909925111</v>
      </c>
      <c r="L7" s="6">
        <v>-7.6199759474551254E-4</v>
      </c>
      <c r="M7" s="6">
        <v>-0.70496459069852457</v>
      </c>
      <c r="N7" s="6">
        <v>4.0849388625803019E-4</v>
      </c>
      <c r="O7" s="6">
        <v>0.44590608768058787</v>
      </c>
      <c r="P7" s="6">
        <v>2.3196616285296691E-3</v>
      </c>
      <c r="Q7" s="6">
        <v>1.8312553286529183</v>
      </c>
      <c r="R7" s="6">
        <v>9.9352350471761537E-5</v>
      </c>
      <c r="S7" s="6">
        <v>0.11503250375969241</v>
      </c>
      <c r="T7" s="6">
        <v>1.7959061521211116E-3</v>
      </c>
      <c r="U7" s="6">
        <v>1.5977275603058905</v>
      </c>
      <c r="V7" s="6">
        <v>-7.2968143490567215E-3</v>
      </c>
      <c r="W7" s="6">
        <v>-2.3326231737828378</v>
      </c>
      <c r="X7" s="6">
        <v>2.090870884488586E-3</v>
      </c>
      <c r="Y7" s="6">
        <v>2.8952817803310937</v>
      </c>
      <c r="Z7" s="6">
        <v>3.8110529829326565E-4</v>
      </c>
      <c r="AA7" s="6">
        <v>0.23915869461297956</v>
      </c>
    </row>
    <row r="8" spans="1:28">
      <c r="A8" t="s">
        <v>20</v>
      </c>
      <c r="B8" s="6">
        <v>3.7442714110757758E-3</v>
      </c>
      <c r="C8" s="6">
        <v>2.1020677706049198</v>
      </c>
      <c r="D8" s="6">
        <v>-4.5607401947860993E-3</v>
      </c>
      <c r="E8" s="6">
        <v>-3.0371053487088613</v>
      </c>
      <c r="F8" s="6">
        <v>5.9304282637502874E-4</v>
      </c>
      <c r="G8" s="6">
        <v>0.65300197449505681</v>
      </c>
      <c r="H8" s="6">
        <v>-5.6548531341189042E-4</v>
      </c>
      <c r="I8" s="6">
        <v>-0.88113439587331976</v>
      </c>
      <c r="J8" s="6">
        <v>2.4913019478402715E-4</v>
      </c>
      <c r="K8" s="6">
        <v>0.72522327054116842</v>
      </c>
      <c r="L8" s="6">
        <v>8.9167332602995938E-4</v>
      </c>
      <c r="M8" s="6">
        <v>1.5788715400279651</v>
      </c>
      <c r="N8" s="6">
        <v>-1.173213051430984E-3</v>
      </c>
      <c r="O8" s="6">
        <v>-3.1134668095187799</v>
      </c>
      <c r="P8" s="6">
        <v>1.0974639989363882E-3</v>
      </c>
      <c r="Q8" s="6">
        <v>1.0612411016853516</v>
      </c>
      <c r="R8" s="6">
        <v>-1.3321763924344359E-3</v>
      </c>
      <c r="S8" s="6">
        <v>-4.3533146927713986</v>
      </c>
      <c r="T8" s="6">
        <v>5.051693707492788E-4</v>
      </c>
      <c r="U8" s="6">
        <v>0.45725588052574179</v>
      </c>
      <c r="V8" s="6">
        <v>1.7208603018710036E-4</v>
      </c>
      <c r="W8" s="6">
        <v>0.17126545650322567</v>
      </c>
      <c r="X8" s="6">
        <v>7.2769386213427159E-4</v>
      </c>
      <c r="Y8" s="6">
        <v>1.9653271225916369</v>
      </c>
      <c r="Z8" s="6">
        <v>-1.0209479059183769E-3</v>
      </c>
      <c r="AA8" s="6">
        <v>-1.1924735378326929</v>
      </c>
    </row>
    <row r="9" spans="1:28">
      <c r="A9" t="s">
        <v>21</v>
      </c>
      <c r="B9" s="6">
        <v>5.6090440454226775E-5</v>
      </c>
      <c r="C9" s="6">
        <v>5.5747839681362522E-2</v>
      </c>
      <c r="D9" s="6">
        <v>1.6104905805282856E-3</v>
      </c>
      <c r="E9" s="6">
        <v>2.2565870322720976</v>
      </c>
      <c r="F9" s="6">
        <v>9.4734138261902043E-4</v>
      </c>
      <c r="G9" s="6">
        <v>0.59617696360125239</v>
      </c>
      <c r="H9" s="6">
        <v>-1.3270559147573388E-3</v>
      </c>
      <c r="I9" s="6">
        <v>-1.6999912643929804</v>
      </c>
      <c r="J9" s="6">
        <v>-1.1470276290465305E-3</v>
      </c>
      <c r="K9" s="6">
        <v>-1.5382187064908672</v>
      </c>
      <c r="L9" s="6">
        <v>-1.7507735497732294E-4</v>
      </c>
      <c r="M9" s="6">
        <v>-0.19871047540760381</v>
      </c>
      <c r="N9" s="6">
        <v>-4.0648320139549204E-4</v>
      </c>
      <c r="O9" s="6">
        <v>-0.88268546104069368</v>
      </c>
      <c r="P9" s="6">
        <v>2.7607075075373427E-3</v>
      </c>
      <c r="Q9" s="6">
        <v>1.7171127195486333</v>
      </c>
      <c r="R9" s="6">
        <v>5.0017256939906187E-4</v>
      </c>
      <c r="S9" s="6">
        <v>0.73751897519102305</v>
      </c>
      <c r="T9" s="6">
        <v>-1.1731364608349808E-3</v>
      </c>
      <c r="U9" s="6">
        <v>-1.2699181386824554</v>
      </c>
      <c r="V9" s="6">
        <v>-6.6759558207935249E-4</v>
      </c>
      <c r="W9" s="6">
        <v>-0.50899519037979335</v>
      </c>
      <c r="X9" s="6">
        <v>-4.722414119981826E-3</v>
      </c>
      <c r="Y9" s="6">
        <v>-5.8207360548539917</v>
      </c>
      <c r="Z9" s="6">
        <v>2.5596644312778439E-3</v>
      </c>
      <c r="AA9" s="6">
        <v>2.0597191644924346</v>
      </c>
    </row>
    <row r="10" spans="1:28">
      <c r="A10" t="s">
        <v>22</v>
      </c>
      <c r="B10" s="6">
        <v>1.159558827135778E-3</v>
      </c>
      <c r="C10" s="6">
        <v>0.73444956639216474</v>
      </c>
      <c r="D10" s="6">
        <v>-2.7431146302528825E-3</v>
      </c>
      <c r="E10" s="6">
        <v>-2.0462029280290586</v>
      </c>
      <c r="F10" s="6">
        <v>2.4738253087633311E-3</v>
      </c>
      <c r="G10" s="6">
        <v>2.1384408078606718</v>
      </c>
      <c r="H10" s="6">
        <v>-1.569350969537591E-3</v>
      </c>
      <c r="I10" s="6">
        <v>-2.2295774008606628</v>
      </c>
      <c r="J10" s="6">
        <v>-1.2826945306402512E-3</v>
      </c>
      <c r="K10" s="6">
        <v>-1.9515285141912051</v>
      </c>
      <c r="L10" s="6">
        <v>4.5509352153094181E-4</v>
      </c>
      <c r="M10" s="6">
        <v>0.50087380784941138</v>
      </c>
      <c r="N10" s="6">
        <v>-1.2906476976283943E-3</v>
      </c>
      <c r="O10" s="6">
        <v>-4.0058887281716284</v>
      </c>
      <c r="P10" s="6">
        <v>-9.4823598784635535E-4</v>
      </c>
      <c r="Q10" s="6">
        <v>-0.99724202479274371</v>
      </c>
      <c r="R10" s="6">
        <v>-1.2225134519748191E-3</v>
      </c>
      <c r="S10" s="6">
        <v>-2.9387962050049308</v>
      </c>
      <c r="T10" s="6">
        <v>-1.217783942250354E-3</v>
      </c>
      <c r="U10" s="6">
        <v>-1.2265863258146688</v>
      </c>
      <c r="V10" s="6">
        <v>3.864909613140215E-3</v>
      </c>
      <c r="W10" s="6">
        <v>2.1848828783044225</v>
      </c>
      <c r="X10" s="6">
        <v>6.4484672590790152E-4</v>
      </c>
      <c r="Y10" s="6">
        <v>1.7644082981206202</v>
      </c>
      <c r="Z10" s="6">
        <v>1.2352709047396015E-3</v>
      </c>
      <c r="AA10" s="6">
        <v>1.2703617251070392</v>
      </c>
    </row>
    <row r="11" spans="1:28">
      <c r="A11" t="s">
        <v>23</v>
      </c>
      <c r="B11" s="6">
        <v>-4.8928035022213733E-3</v>
      </c>
      <c r="C11" s="6">
        <v>-2.9753117954678099</v>
      </c>
      <c r="D11" s="6">
        <v>2.7688218168696898E-3</v>
      </c>
      <c r="E11" s="6">
        <v>1.9262782880567784</v>
      </c>
      <c r="F11" s="6">
        <v>-1.9358144741947489E-3</v>
      </c>
      <c r="G11" s="6">
        <v>-1.0484505091132184</v>
      </c>
      <c r="H11" s="6">
        <v>1.5966316981875618E-3</v>
      </c>
      <c r="I11" s="6">
        <v>1.1615108202885394</v>
      </c>
      <c r="J11" s="6">
        <v>3.818882812289101E-4</v>
      </c>
      <c r="K11" s="6">
        <v>0.2850964636092812</v>
      </c>
      <c r="L11" s="6">
        <v>1.6786561581733881E-4</v>
      </c>
      <c r="M11" s="6">
        <v>0.22645186062359751</v>
      </c>
      <c r="N11" s="6">
        <v>1.9795713671702845E-3</v>
      </c>
      <c r="O11" s="6">
        <v>2.9909879682010998</v>
      </c>
      <c r="P11" s="6">
        <v>-1.5877501380467246E-3</v>
      </c>
      <c r="Q11" s="6">
        <v>-0.82658644657739855</v>
      </c>
      <c r="R11" s="6">
        <v>9.8034946672961236E-4</v>
      </c>
      <c r="S11" s="6">
        <v>0.56423893402970327</v>
      </c>
      <c r="T11" s="6">
        <v>2.1991096316574046E-3</v>
      </c>
      <c r="U11" s="6">
        <v>2.1788280843442025</v>
      </c>
      <c r="V11" s="6">
        <v>-5.8042031761597606E-4</v>
      </c>
      <c r="W11" s="6">
        <v>-0.34950744353724406</v>
      </c>
      <c r="X11" s="6">
        <v>2.7375856974314588E-3</v>
      </c>
      <c r="Y11" s="6">
        <v>2.8234328877984809</v>
      </c>
      <c r="Z11" s="6">
        <v>-3.040027410350598E-3</v>
      </c>
      <c r="AA11" s="6">
        <v>-1.9371559225630226</v>
      </c>
    </row>
    <row r="12" spans="1:28">
      <c r="A12" t="s">
        <v>24</v>
      </c>
      <c r="B12" s="6">
        <v>-3.7397712989244948E-3</v>
      </c>
      <c r="C12" s="6">
        <v>-2.0029033084172121</v>
      </c>
      <c r="D12" s="6">
        <v>2.6361133197699165E-3</v>
      </c>
      <c r="E12" s="6">
        <v>1.9604014645409509</v>
      </c>
      <c r="F12" s="6">
        <v>1.333802225670552E-4</v>
      </c>
      <c r="G12" s="6">
        <v>8.014277231796009E-2</v>
      </c>
      <c r="H12" s="6">
        <v>-8.1907764670780144E-4</v>
      </c>
      <c r="I12" s="6">
        <v>-0.59695969779357372</v>
      </c>
      <c r="J12" s="6">
        <v>9.850726881303611E-4</v>
      </c>
      <c r="K12" s="6">
        <v>0.74562371174013731</v>
      </c>
      <c r="L12" s="6">
        <v>1.1447305438898811E-3</v>
      </c>
      <c r="M12" s="6">
        <v>0.83375963626895333</v>
      </c>
      <c r="N12" s="6">
        <v>1.625667521808333E-3</v>
      </c>
      <c r="O12" s="6">
        <v>1.1733722901051633</v>
      </c>
      <c r="P12" s="6">
        <v>-1.4134037355954224E-3</v>
      </c>
      <c r="Q12" s="6">
        <v>-0.9721694337557949</v>
      </c>
      <c r="R12" s="6">
        <v>3.1149096053717518E-3</v>
      </c>
      <c r="S12" s="6">
        <v>2.7336216700874227</v>
      </c>
      <c r="T12" s="6">
        <v>4.2196177788994603E-4</v>
      </c>
      <c r="U12" s="6">
        <v>0.28132286990630173</v>
      </c>
      <c r="V12" s="6">
        <v>-4.7666867818074339E-3</v>
      </c>
      <c r="W12" s="6">
        <v>-2.0508151001033403</v>
      </c>
      <c r="X12" s="6">
        <v>-1.4074020776428092E-3</v>
      </c>
      <c r="Y12" s="6">
        <v>-1.1277456524329028</v>
      </c>
      <c r="Z12" s="6">
        <v>1.8037513177782695E-3</v>
      </c>
      <c r="AA12" s="6">
        <v>0.79261446347757369</v>
      </c>
    </row>
    <row r="13" spans="1:28">
      <c r="A13" t="s">
        <v>25</v>
      </c>
      <c r="B13" s="6">
        <v>-3.465000698469303E-3</v>
      </c>
      <c r="C13" s="6">
        <v>-1.8959211391137629</v>
      </c>
      <c r="D13" s="6">
        <v>3.4391460828266567E-3</v>
      </c>
      <c r="E13" s="6">
        <v>2.5076393775429753</v>
      </c>
      <c r="F13" s="6">
        <v>-1.550702412589139E-3</v>
      </c>
      <c r="G13" s="6">
        <v>-1.410933132824314</v>
      </c>
      <c r="H13" s="6">
        <v>9.3430902829366345E-4</v>
      </c>
      <c r="I13" s="6">
        <v>0.60401064971241103</v>
      </c>
      <c r="J13" s="6">
        <v>1.0771009660462008E-3</v>
      </c>
      <c r="K13" s="6">
        <v>1.584157289867175</v>
      </c>
      <c r="L13" s="6">
        <v>-2.2380508824402807E-3</v>
      </c>
      <c r="M13" s="6">
        <v>-2.4933126827031113</v>
      </c>
      <c r="N13" s="6">
        <v>4.7514605773556873E-4</v>
      </c>
      <c r="O13" s="6">
        <v>0.44974329612898001</v>
      </c>
      <c r="P13" s="6">
        <v>1.0874528420995622E-3</v>
      </c>
      <c r="Q13" s="6">
        <v>0.44927284277349511</v>
      </c>
      <c r="R13" s="6">
        <v>1.6827502015209737E-3</v>
      </c>
      <c r="S13" s="6">
        <v>2.5711869619518275</v>
      </c>
      <c r="T13" s="6">
        <v>1.1696015046963738E-3</v>
      </c>
      <c r="U13" s="6">
        <v>0.75163044246866195</v>
      </c>
      <c r="V13" s="6">
        <v>-4.1715913228857638E-3</v>
      </c>
      <c r="W13" s="6">
        <v>-4.8289850114546446</v>
      </c>
      <c r="X13" s="6">
        <v>2.7765233568128578E-3</v>
      </c>
      <c r="Y13" s="6">
        <v>4.0375728268011715</v>
      </c>
      <c r="Z13" s="6">
        <v>-1.5629296003808507E-3</v>
      </c>
      <c r="AA13" s="6">
        <v>-0.74608026349716428</v>
      </c>
    </row>
    <row r="14" spans="1:28">
      <c r="A14" t="s">
        <v>26</v>
      </c>
      <c r="B14" s="6">
        <v>-2.2142859143291786E-3</v>
      </c>
      <c r="C14" s="6">
        <v>-1.436290261575379</v>
      </c>
      <c r="D14" s="6">
        <v>-1.1835861837932934E-3</v>
      </c>
      <c r="E14" s="6">
        <v>-1.2302269026977743</v>
      </c>
      <c r="F14" s="6">
        <v>1.4417352854396461E-3</v>
      </c>
      <c r="G14" s="6">
        <v>1.5293571215670727</v>
      </c>
      <c r="H14" s="6">
        <v>1.9114735188310514E-3</v>
      </c>
      <c r="I14" s="6">
        <v>1.6752462820059246</v>
      </c>
      <c r="J14" s="6">
        <v>2.2336398219446889E-3</v>
      </c>
      <c r="K14" s="6">
        <v>2.9830579731900269</v>
      </c>
      <c r="L14" s="6">
        <v>1.4492361167591705E-3</v>
      </c>
      <c r="M14" s="6">
        <v>1.9504885855814418</v>
      </c>
      <c r="N14" s="6">
        <v>8.6264040973695782E-4</v>
      </c>
      <c r="O14" s="6">
        <v>0.92269152472473204</v>
      </c>
      <c r="P14" s="6">
        <v>2.2761403319879374E-5</v>
      </c>
      <c r="Q14" s="6">
        <v>1.2066040698063E-2</v>
      </c>
      <c r="R14" s="6">
        <v>4.991624958250023E-4</v>
      </c>
      <c r="S14" s="6">
        <v>0.66447889940118099</v>
      </c>
      <c r="T14" s="6">
        <v>1.0349455732025959E-3</v>
      </c>
      <c r="U14" s="6">
        <v>0.90860978888584287</v>
      </c>
      <c r="V14" s="6">
        <v>-4.4125937305887026E-3</v>
      </c>
      <c r="W14" s="6">
        <v>-2.3950513753224016</v>
      </c>
      <c r="X14" s="6">
        <v>-6.1202315684669368E-4</v>
      </c>
      <c r="Y14" s="6">
        <v>-0.77596894403385464</v>
      </c>
      <c r="Z14" s="6">
        <v>-1.5848723626089305E-3</v>
      </c>
      <c r="AA14" s="6">
        <v>-1.0028817570942827</v>
      </c>
    </row>
    <row r="15" spans="1:28">
      <c r="A15" t="s">
        <v>27</v>
      </c>
      <c r="B15" s="6">
        <v>3.8374440162970268E-3</v>
      </c>
      <c r="C15" s="6">
        <v>3.0794270755970024</v>
      </c>
      <c r="D15" s="6">
        <v>-4.0453926065928715E-3</v>
      </c>
      <c r="E15" s="6">
        <v>-2.9355026720315789</v>
      </c>
      <c r="F15" s="6">
        <v>1.2323660452131114E-3</v>
      </c>
      <c r="G15" s="6">
        <v>1.2954702294746678</v>
      </c>
      <c r="H15" s="6">
        <v>-3.140191788079001E-3</v>
      </c>
      <c r="I15" s="6">
        <v>-5.8867312525003133</v>
      </c>
      <c r="J15" s="6">
        <v>-2.3828211272376889E-3</v>
      </c>
      <c r="K15" s="6">
        <v>-2.7642073284770357</v>
      </c>
      <c r="L15" s="6">
        <v>-2.2400855623142184E-3</v>
      </c>
      <c r="M15" s="6">
        <v>-2.1442512149134556</v>
      </c>
      <c r="N15" s="6">
        <v>-1.3191597063621063E-3</v>
      </c>
      <c r="O15" s="6">
        <v>-3.4906351606842017</v>
      </c>
      <c r="P15" s="6">
        <v>2.684403016787754E-3</v>
      </c>
      <c r="Q15" s="6">
        <v>2.6271521482754019</v>
      </c>
      <c r="R15" s="6">
        <v>-9.2472810630519781E-4</v>
      </c>
      <c r="S15" s="6">
        <v>-1.5356237326915876</v>
      </c>
      <c r="T15" s="6">
        <v>8.9341211719673702E-4</v>
      </c>
      <c r="U15" s="6">
        <v>0.77325660216617653</v>
      </c>
      <c r="V15" s="6">
        <v>4.2764839427888793E-3</v>
      </c>
      <c r="W15" s="6">
        <v>1.9829664157396747</v>
      </c>
      <c r="X15" s="6">
        <v>-8.8408697774575835E-4</v>
      </c>
      <c r="Y15" s="6">
        <v>-1.4411232249031833</v>
      </c>
      <c r="Z15" s="6">
        <v>9.8746551108031921E-4</v>
      </c>
      <c r="AA15" s="6">
        <v>1.0514778985473037</v>
      </c>
    </row>
    <row r="16" spans="1:28">
      <c r="A16" t="s">
        <v>28</v>
      </c>
      <c r="B16" s="6">
        <v>2.774352363102649E-4</v>
      </c>
      <c r="C16" s="6">
        <v>0.19153405491092015</v>
      </c>
      <c r="D16" s="6">
        <v>1.1966547622321842E-3</v>
      </c>
      <c r="E16" s="6">
        <v>0.745320078968849</v>
      </c>
      <c r="F16" s="6">
        <v>1.1350170866319721E-3</v>
      </c>
      <c r="G16" s="6">
        <v>0.75217497360616481</v>
      </c>
      <c r="H16" s="6">
        <v>2.3488100730700867E-3</v>
      </c>
      <c r="I16" s="6">
        <v>2.1388940907833431</v>
      </c>
      <c r="J16" s="6">
        <v>1.6151555741004062E-3</v>
      </c>
      <c r="K16" s="6">
        <v>1.1787706825628053</v>
      </c>
      <c r="L16" s="6">
        <v>6.4173107310570464E-4</v>
      </c>
      <c r="M16" s="6">
        <v>0.72916319205413249</v>
      </c>
      <c r="N16" s="6">
        <v>4.756148343479588E-4</v>
      </c>
      <c r="O16" s="6">
        <v>0.24074277444689551</v>
      </c>
      <c r="P16" s="6">
        <v>-1.7896053940539729E-3</v>
      </c>
      <c r="Q16" s="6">
        <v>-0.99510785445308025</v>
      </c>
      <c r="R16" s="6">
        <v>6.0615246801139829E-5</v>
      </c>
      <c r="S16" s="6">
        <v>4.6907674135218895E-2</v>
      </c>
      <c r="T16" s="6">
        <v>2.1718445329717658E-4</v>
      </c>
      <c r="U16" s="6">
        <v>0.12709388211801612</v>
      </c>
      <c r="V16" s="6">
        <v>-5.6378721015712873E-3</v>
      </c>
      <c r="W16" s="6">
        <v>-1.9446143824616662</v>
      </c>
      <c r="X16" s="6">
        <v>-2.1799616549350452E-3</v>
      </c>
      <c r="Y16" s="6">
        <v>-1.503738397660896</v>
      </c>
      <c r="Z16" s="6">
        <v>2.3858973728741102E-3</v>
      </c>
      <c r="AA16" s="6">
        <v>1.8126746556184066</v>
      </c>
    </row>
    <row r="17" spans="1:27">
      <c r="A17" t="s">
        <v>29</v>
      </c>
      <c r="B17" s="6">
        <v>-1.6567490527601532E-5</v>
      </c>
      <c r="C17" s="6">
        <v>-7.6138856733520459E-3</v>
      </c>
      <c r="D17" s="6">
        <v>3.3028896924511909E-4</v>
      </c>
      <c r="E17" s="6">
        <v>0.36044648686643788</v>
      </c>
      <c r="F17" s="6">
        <v>3.0200372955144989E-3</v>
      </c>
      <c r="G17" s="6">
        <v>1.7177333304838101</v>
      </c>
      <c r="H17" s="6">
        <v>-9.2412174505349662E-4</v>
      </c>
      <c r="I17" s="6">
        <v>-1.002932705212449</v>
      </c>
      <c r="J17" s="6">
        <v>2.2075915963187646E-4</v>
      </c>
      <c r="K17" s="6">
        <v>0.22722719470584227</v>
      </c>
      <c r="L17" s="6">
        <v>-1.5718024443177768E-3</v>
      </c>
      <c r="M17" s="6">
        <v>-1.8386823104257486</v>
      </c>
      <c r="N17" s="6">
        <v>-2.4068525227163463E-4</v>
      </c>
      <c r="O17" s="6">
        <v>-0.34963461537832957</v>
      </c>
      <c r="P17" s="6">
        <v>-1.8935076405920633E-4</v>
      </c>
      <c r="Q17" s="6">
        <v>-0.13294204364329637</v>
      </c>
      <c r="R17" s="6">
        <v>-2.1074163681100694E-4</v>
      </c>
      <c r="S17" s="6">
        <v>-0.31299617512033212</v>
      </c>
      <c r="T17" s="6">
        <v>-1.6624959654090367E-3</v>
      </c>
      <c r="U17" s="6">
        <v>-1.0633198712367484</v>
      </c>
      <c r="V17" s="6">
        <v>1.4623431675495608E-4</v>
      </c>
      <c r="W17" s="6">
        <v>0.12004085369290524</v>
      </c>
      <c r="X17" s="6">
        <v>7.3361402183640644E-4</v>
      </c>
      <c r="Y17" s="6">
        <v>1.0093813073747644</v>
      </c>
      <c r="Z17" s="6">
        <v>-1.0325211629456461E-3</v>
      </c>
      <c r="AA17" s="6">
        <v>-0.82067251715164047</v>
      </c>
    </row>
    <row r="18" spans="1:27">
      <c r="A18" t="s">
        <v>30</v>
      </c>
      <c r="B18" s="6">
        <v>4.1823039150422608E-3</v>
      </c>
      <c r="C18" s="6">
        <v>2.9225336478207415</v>
      </c>
      <c r="D18" s="6">
        <v>1.9671906963347452E-3</v>
      </c>
      <c r="E18" s="6">
        <v>1.6666887568511772</v>
      </c>
      <c r="F18" s="6">
        <v>1.0623731533015999E-4</v>
      </c>
      <c r="G18" s="6">
        <v>6.5375599686278374E-2</v>
      </c>
      <c r="H18" s="6">
        <v>-2.1527596943816837E-4</v>
      </c>
      <c r="I18" s="6">
        <v>-0.34340111332499024</v>
      </c>
      <c r="J18" s="6">
        <v>-5.0627710821455848E-4</v>
      </c>
      <c r="K18" s="6">
        <v>-0.94955477550377176</v>
      </c>
      <c r="L18" s="6">
        <v>1.4245525888650949E-3</v>
      </c>
      <c r="M18" s="6">
        <v>1.7492760992074954</v>
      </c>
      <c r="N18" s="6">
        <v>-1.5228891610357463E-3</v>
      </c>
      <c r="O18" s="6">
        <v>-4.8225267699451901</v>
      </c>
      <c r="P18" s="6">
        <v>-2.2502363768406555E-3</v>
      </c>
      <c r="Q18" s="6">
        <v>-1.8102986909547998</v>
      </c>
      <c r="R18" s="6">
        <v>-1.0836249930181287E-3</v>
      </c>
      <c r="S18" s="6">
        <v>-2.3197966550757352</v>
      </c>
      <c r="T18" s="6">
        <v>-2.812008350683016E-3</v>
      </c>
      <c r="U18" s="6">
        <v>-2.9244264623017759</v>
      </c>
      <c r="V18" s="6">
        <v>3.088547063012512E-3</v>
      </c>
      <c r="W18" s="6">
        <v>2.3044331363490289</v>
      </c>
      <c r="X18" s="6">
        <v>-7.0260439860283757E-5</v>
      </c>
      <c r="Y18" s="6">
        <v>-0.21056718287469023</v>
      </c>
      <c r="Z18" s="6">
        <v>4.6542936474870369E-4</v>
      </c>
      <c r="AA18" s="6">
        <v>0.44772327892893143</v>
      </c>
    </row>
    <row r="19" spans="1:27">
      <c r="A19" t="s">
        <v>31</v>
      </c>
      <c r="B19" s="6">
        <v>4.4162225630784883E-4</v>
      </c>
      <c r="C19" s="6">
        <v>0.20774750461743574</v>
      </c>
      <c r="D19" s="6">
        <v>5.4421393657095815E-4</v>
      </c>
      <c r="E19" s="6">
        <v>0.50462683185258284</v>
      </c>
      <c r="F19" s="6">
        <v>2.7315226172199827E-3</v>
      </c>
      <c r="G19" s="6">
        <v>1.851335979272261</v>
      </c>
      <c r="H19" s="6">
        <v>-1.1882011471623802E-3</v>
      </c>
      <c r="I19" s="6">
        <v>-1.0712593648257498</v>
      </c>
      <c r="J19" s="6">
        <v>8.4500609588242963E-4</v>
      </c>
      <c r="K19" s="6">
        <v>0.86916220515506326</v>
      </c>
      <c r="L19" s="6">
        <v>-2.0310122984488988E-3</v>
      </c>
      <c r="M19" s="6">
        <v>-1.8064369977745469</v>
      </c>
      <c r="N19" s="6">
        <v>-4.842448414922094E-4</v>
      </c>
      <c r="O19" s="6">
        <v>-0.7102192690413317</v>
      </c>
      <c r="P19" s="6">
        <v>8.5791751655661121E-4</v>
      </c>
      <c r="Q19" s="6">
        <v>0.43765862808274303</v>
      </c>
      <c r="R19" s="6">
        <v>-3.169496275205185E-3</v>
      </c>
      <c r="S19" s="6">
        <v>-4.1088802064920884</v>
      </c>
      <c r="T19" s="6">
        <v>-1.0086445401541212E-3</v>
      </c>
      <c r="U19" s="6">
        <v>-0.91689152981868016</v>
      </c>
      <c r="V19" s="6">
        <v>5.2896273197784067E-3</v>
      </c>
      <c r="W19" s="6">
        <v>3.4137979782099181</v>
      </c>
      <c r="X19" s="6">
        <v>-2.9604517939635353E-3</v>
      </c>
      <c r="Y19" s="6">
        <v>-2.9257643494062444</v>
      </c>
      <c r="Z19" s="6">
        <v>8.4160462686449274E-4</v>
      </c>
      <c r="AA19" s="6">
        <v>0.56918941313629545</v>
      </c>
    </row>
    <row r="20" spans="1:27">
      <c r="A20" t="s">
        <v>32</v>
      </c>
      <c r="B20" s="6">
        <v>1.6385208581754798E-3</v>
      </c>
      <c r="C20" s="6">
        <v>0.87533342566335548</v>
      </c>
      <c r="D20" s="6">
        <v>-2.9775729392062683E-3</v>
      </c>
      <c r="E20" s="6">
        <v>-1.5558344451763337</v>
      </c>
      <c r="F20" s="6">
        <v>-5.0216496703537469E-3</v>
      </c>
      <c r="G20" s="6">
        <v>-2.4300827654857149</v>
      </c>
      <c r="H20" s="6">
        <v>-8.5027475053316203E-4</v>
      </c>
      <c r="I20" s="6">
        <v>-0.55962824518080689</v>
      </c>
      <c r="J20" s="6">
        <v>-8.2690645799148792E-4</v>
      </c>
      <c r="K20" s="6">
        <v>-0.94273369852746225</v>
      </c>
      <c r="L20" s="6">
        <v>2.0961612202926084E-3</v>
      </c>
      <c r="M20" s="6">
        <v>1.7769376058689474</v>
      </c>
      <c r="N20" s="6">
        <v>8.4641982440640008E-4</v>
      </c>
      <c r="O20" s="6">
        <v>0.42566395550957076</v>
      </c>
      <c r="P20" s="6">
        <v>-1.5545675118049974E-3</v>
      </c>
      <c r="Q20" s="6">
        <v>-1.1484618194887977</v>
      </c>
      <c r="R20" s="6">
        <v>1.3444064168165694E-3</v>
      </c>
      <c r="S20" s="6">
        <v>0.98481127155935111</v>
      </c>
      <c r="T20" s="6">
        <v>5.9569693798372059E-4</v>
      </c>
      <c r="U20" s="6">
        <v>0.35611572138790931</v>
      </c>
      <c r="V20" s="6">
        <v>3.3682604605105165E-3</v>
      </c>
      <c r="W20" s="6">
        <v>1.9545894144816922</v>
      </c>
      <c r="X20" s="6">
        <v>6.4844779414962542E-4</v>
      </c>
      <c r="Y20" s="6">
        <v>0.37193770198514481</v>
      </c>
      <c r="Z20" s="6">
        <v>1.6888183667420336E-3</v>
      </c>
      <c r="AA20" s="6">
        <v>0.93188727889332545</v>
      </c>
    </row>
    <row r="21" spans="1:27">
      <c r="A21" t="s">
        <v>33</v>
      </c>
      <c r="B21" s="6">
        <v>-5.8856757620455795</v>
      </c>
      <c r="C21" s="6">
        <v>-1.4011637759911344</v>
      </c>
      <c r="D21" s="6">
        <v>7.7557659013576021</v>
      </c>
      <c r="E21" s="6">
        <v>3.7506715174598222</v>
      </c>
      <c r="F21" s="6">
        <v>-2.9515144636804438</v>
      </c>
      <c r="G21" s="6">
        <v>-1.44782277475152</v>
      </c>
      <c r="H21" s="6">
        <v>-1.557567474687193</v>
      </c>
      <c r="I21" s="6">
        <v>-1.1096976279186095</v>
      </c>
      <c r="J21" s="6">
        <v>0.44882437443078727</v>
      </c>
      <c r="K21" s="6">
        <v>0.29837318613849467</v>
      </c>
      <c r="L21" s="6">
        <v>-2.0585358902094755</v>
      </c>
      <c r="M21" s="6">
        <v>-1.2937202104495531</v>
      </c>
      <c r="N21" s="6">
        <v>0.24483211103568822</v>
      </c>
      <c r="O21" s="6">
        <v>0.23539806965722707</v>
      </c>
      <c r="P21" s="6">
        <v>-0.26085601105333811</v>
      </c>
      <c r="Q21" s="6">
        <v>-0.10685101445784102</v>
      </c>
      <c r="R21" s="6">
        <v>1.5385430679055117</v>
      </c>
      <c r="S21" s="6">
        <v>0.88738525781579991</v>
      </c>
      <c r="T21" s="6">
        <v>0.50553465950428111</v>
      </c>
      <c r="U21" s="6">
        <v>0.24624835238619641</v>
      </c>
      <c r="V21" s="6">
        <v>0.55181937170321693</v>
      </c>
      <c r="W21" s="6">
        <v>0.207177123525743</v>
      </c>
      <c r="X21" s="6">
        <v>-1.8749577887982722</v>
      </c>
      <c r="Y21" s="6">
        <v>-1.860925497958924</v>
      </c>
      <c r="Z21" s="6">
        <v>7.2007895158773767</v>
      </c>
      <c r="AA21" s="6">
        <v>2.6541288521360968</v>
      </c>
    </row>
    <row r="22" spans="1:27">
      <c r="A22" t="s">
        <v>34</v>
      </c>
      <c r="B22" s="6">
        <v>5.1943238093379209</v>
      </c>
      <c r="C22" s="6">
        <v>1.8354917249174292</v>
      </c>
      <c r="D22" s="6">
        <v>-2.2256765988838256</v>
      </c>
      <c r="E22" s="6">
        <v>-1.2656376690713085</v>
      </c>
      <c r="F22" s="6">
        <v>7.1970993297634198</v>
      </c>
      <c r="G22" s="6">
        <v>2.0052301677755224</v>
      </c>
      <c r="H22" s="6">
        <v>-2.633104879047798</v>
      </c>
      <c r="I22" s="6">
        <v>-1.5561618995351632</v>
      </c>
      <c r="J22" s="6">
        <v>-0.10264448650849406</v>
      </c>
      <c r="K22" s="6">
        <v>-4.7055092514910718E-2</v>
      </c>
      <c r="L22" s="6">
        <v>1.0245263833819653</v>
      </c>
      <c r="M22" s="6">
        <v>0.38654934986925371</v>
      </c>
      <c r="N22" s="6">
        <v>-1.699565438030431</v>
      </c>
      <c r="O22" s="6">
        <v>-0.66759987619017436</v>
      </c>
      <c r="P22" s="6">
        <v>6.8745272881690864</v>
      </c>
      <c r="Q22" s="6">
        <v>3.0809132017582805</v>
      </c>
      <c r="R22" s="6">
        <v>-3.1336275792954624</v>
      </c>
      <c r="S22" s="6">
        <v>-2.1442399660042373</v>
      </c>
      <c r="T22" s="6">
        <v>3.2552891913987465</v>
      </c>
      <c r="U22" s="6">
        <v>1.5540751551257157</v>
      </c>
      <c r="V22" s="6">
        <v>-9.2663611334259048</v>
      </c>
      <c r="W22" s="6">
        <v>-4.7713621349859734</v>
      </c>
      <c r="X22" s="6">
        <v>-3.332301467670566</v>
      </c>
      <c r="Y22" s="6">
        <v>-1.7687509432731212</v>
      </c>
      <c r="Z22" s="6">
        <v>3.0565418809555855</v>
      </c>
      <c r="AA22" s="6">
        <v>0.77738688250176835</v>
      </c>
    </row>
    <row r="23" spans="1:27">
      <c r="A23" t="s">
        <v>35</v>
      </c>
      <c r="B23" s="6">
        <v>4.2389183634663148</v>
      </c>
      <c r="C23" s="6">
        <v>1.5292935730878374</v>
      </c>
      <c r="D23" s="6">
        <v>-6.5100277174968717</v>
      </c>
      <c r="E23" s="6">
        <v>-3.4783368220555908</v>
      </c>
      <c r="F23" s="6">
        <v>2.0812805891889217</v>
      </c>
      <c r="G23" s="6">
        <v>0.68233912855049961</v>
      </c>
      <c r="H23" s="6">
        <v>-7.8552483117332095</v>
      </c>
      <c r="I23" s="6">
        <v>-2.2954467491747992</v>
      </c>
      <c r="J23" s="6">
        <v>-0.98796274671866446</v>
      </c>
      <c r="K23" s="6">
        <v>-0.47597920484385675</v>
      </c>
      <c r="L23" s="6">
        <v>1.5255137377450181</v>
      </c>
      <c r="M23" s="6">
        <v>0.70104476173010466</v>
      </c>
      <c r="N23" s="6">
        <v>-0.84105703889527161</v>
      </c>
      <c r="O23" s="6">
        <v>-0.45637891888662241</v>
      </c>
      <c r="P23" s="6">
        <v>-4.7323574374358959</v>
      </c>
      <c r="Q23" s="6">
        <v>-1.8541742607331422</v>
      </c>
      <c r="R23" s="6">
        <v>-0.23632010524395819</v>
      </c>
      <c r="S23" s="6">
        <v>-0.13600696322542061</v>
      </c>
      <c r="T23" s="6">
        <v>-3.6468097646832667</v>
      </c>
      <c r="U23" s="6">
        <v>-1.6116708980546461</v>
      </c>
      <c r="V23" s="6">
        <v>14.932756437493136</v>
      </c>
      <c r="W23" s="6">
        <v>2.3722345103573574</v>
      </c>
      <c r="X23" s="6">
        <v>-4.2762035900596738</v>
      </c>
      <c r="Y23" s="6">
        <v>-2.9420502747620638</v>
      </c>
      <c r="Z23" s="6">
        <v>-0.76905129588888899</v>
      </c>
      <c r="AA23" s="6">
        <v>-0.23967888195386067</v>
      </c>
    </row>
    <row r="24" spans="1:27">
      <c r="A24" t="s">
        <v>36</v>
      </c>
      <c r="B24" s="6">
        <v>-7.5561869822937098</v>
      </c>
      <c r="C24" s="6">
        <v>-2.1046702892919482</v>
      </c>
      <c r="D24" s="6">
        <v>9.3454249740947049</v>
      </c>
      <c r="E24" s="6">
        <v>3.0877890333636748</v>
      </c>
      <c r="F24" s="6">
        <v>-1.205606235036691</v>
      </c>
      <c r="G24" s="6">
        <v>-0.6587040882580748</v>
      </c>
      <c r="H24" s="6">
        <v>1.0994364319153578</v>
      </c>
      <c r="I24" s="6">
        <v>0.85066841795866011</v>
      </c>
      <c r="J24" s="6">
        <v>-0.54897911614340056</v>
      </c>
      <c r="K24" s="6">
        <v>-0.79365621077923854</v>
      </c>
      <c r="L24" s="6">
        <v>-1.8553203991173004</v>
      </c>
      <c r="M24" s="6">
        <v>-1.6305762709857476</v>
      </c>
      <c r="N24" s="6">
        <v>2.3358534896022891</v>
      </c>
      <c r="O24" s="6">
        <v>3.0806701891477064</v>
      </c>
      <c r="P24" s="6">
        <v>-2.239820343487263</v>
      </c>
      <c r="Q24" s="6">
        <v>-1.0744181278978855</v>
      </c>
      <c r="R24" s="6">
        <v>2.6387472625742903</v>
      </c>
      <c r="S24" s="6">
        <v>4.2835124784280225</v>
      </c>
      <c r="T24" s="6">
        <v>-1.061883180909752</v>
      </c>
      <c r="U24" s="6">
        <v>-0.47707656327150033</v>
      </c>
      <c r="V24" s="6">
        <v>-0.19903673373980527</v>
      </c>
      <c r="W24" s="6">
        <v>-9.8381375477919031E-2</v>
      </c>
      <c r="X24" s="6">
        <v>-1.5361302340988894</v>
      </c>
      <c r="Y24" s="6">
        <v>-2.058337044018709</v>
      </c>
      <c r="Z24" s="6">
        <v>2.1457876872461865</v>
      </c>
      <c r="AA24" s="6">
        <v>1.2427680369832601</v>
      </c>
    </row>
    <row r="25" spans="1:27">
      <c r="A25" t="s">
        <v>37</v>
      </c>
      <c r="B25" s="6">
        <v>-6.2663315867501485E-2</v>
      </c>
      <c r="C25" s="6">
        <v>-3.0943511997771678E-2</v>
      </c>
      <c r="D25" s="6">
        <v>-3.3165301265143721</v>
      </c>
      <c r="E25" s="6">
        <v>-2.3062265145330096</v>
      </c>
      <c r="F25" s="6">
        <v>-1.9047630057690899</v>
      </c>
      <c r="G25" s="6">
        <v>-0.59479066558387583</v>
      </c>
      <c r="H25" s="6">
        <v>2.6375473922271957</v>
      </c>
      <c r="I25" s="6">
        <v>1.6778348831272083</v>
      </c>
      <c r="J25" s="6">
        <v>2.2987524057194788</v>
      </c>
      <c r="K25" s="6">
        <v>1.5300379588410122</v>
      </c>
      <c r="L25" s="6">
        <v>0.36355229972122821</v>
      </c>
      <c r="M25" s="6">
        <v>0.20472921684786874</v>
      </c>
      <c r="N25" s="6">
        <v>0.80292084431708532</v>
      </c>
      <c r="O25" s="6">
        <v>0.86656694965910619</v>
      </c>
      <c r="P25" s="6">
        <v>-5.5584246034498843</v>
      </c>
      <c r="Q25" s="6">
        <v>-1.7158795981395532</v>
      </c>
      <c r="R25" s="6">
        <v>-1.036253628048633</v>
      </c>
      <c r="S25" s="6">
        <v>-0.759384393838206</v>
      </c>
      <c r="T25" s="6">
        <v>2.3086020637979092</v>
      </c>
      <c r="U25" s="6">
        <v>1.2407097889672614</v>
      </c>
      <c r="V25" s="6">
        <v>1.4430069498811247</v>
      </c>
      <c r="W25" s="6">
        <v>0.54615434304322752</v>
      </c>
      <c r="X25" s="6">
        <v>9.599534591282044</v>
      </c>
      <c r="Y25" s="6">
        <v>5.8699927566940797</v>
      </c>
      <c r="Z25" s="6">
        <v>-5.177378055397309</v>
      </c>
      <c r="AA25" s="6">
        <v>-2.0674906626069296</v>
      </c>
    </row>
    <row r="26" spans="1:27">
      <c r="A26" t="s">
        <v>38</v>
      </c>
      <c r="B26" s="6">
        <v>-2.3218704032297599</v>
      </c>
      <c r="C26" s="6">
        <v>-0.7297046010230781</v>
      </c>
      <c r="D26" s="6">
        <v>5.4751290381273572</v>
      </c>
      <c r="E26" s="6">
        <v>2.0262902697696679</v>
      </c>
      <c r="F26" s="6">
        <v>-4.8706984209951871</v>
      </c>
      <c r="G26" s="6">
        <v>-2.090175718313013</v>
      </c>
      <c r="H26" s="6">
        <v>3.1298939271092956</v>
      </c>
      <c r="I26" s="6">
        <v>2.2069113875452788</v>
      </c>
      <c r="J26" s="6">
        <v>2.5567457880824347</v>
      </c>
      <c r="K26" s="6">
        <v>1.9297370173897916</v>
      </c>
      <c r="L26" s="6">
        <v>-0.95954227808779702</v>
      </c>
      <c r="M26" s="6">
        <v>-0.52451069977127307</v>
      </c>
      <c r="N26" s="6">
        <v>2.5730434588538751</v>
      </c>
      <c r="O26" s="6">
        <v>3.9693685521174804</v>
      </c>
      <c r="P26" s="6">
        <v>2.0017144109174736</v>
      </c>
      <c r="Q26" s="6">
        <v>1.0446929826612348</v>
      </c>
      <c r="R26" s="6">
        <v>2.4209578718378473</v>
      </c>
      <c r="S26" s="6">
        <v>2.8919282154023978</v>
      </c>
      <c r="T26" s="6">
        <v>2.46726540510282</v>
      </c>
      <c r="U26" s="6">
        <v>1.2331679583394826</v>
      </c>
      <c r="V26" s="6">
        <v>-7.7719860959993792</v>
      </c>
      <c r="W26" s="6">
        <v>-2.1827271659642959</v>
      </c>
      <c r="X26" s="6">
        <v>-1.3743995258801054</v>
      </c>
      <c r="Y26" s="6">
        <v>-1.8670684851690711</v>
      </c>
      <c r="Z26" s="6">
        <v>-2.4299614184275837</v>
      </c>
      <c r="AA26" s="6">
        <v>-1.239684610345521</v>
      </c>
    </row>
    <row r="27" spans="1:27">
      <c r="A27" t="s">
        <v>39</v>
      </c>
      <c r="B27" s="6">
        <v>9.8560971790691543</v>
      </c>
      <c r="C27" s="6">
        <v>2.9746695492849859</v>
      </c>
      <c r="D27" s="6">
        <v>-5.5825090274386699</v>
      </c>
      <c r="E27" s="6">
        <v>-1.9258774809442203</v>
      </c>
      <c r="F27" s="6">
        <v>3.9044244030870252</v>
      </c>
      <c r="G27" s="6">
        <v>1.050107007740303</v>
      </c>
      <c r="H27" s="6">
        <v>-3.2064469562362401</v>
      </c>
      <c r="I27" s="6">
        <v>-1.1583308952970914</v>
      </c>
      <c r="J27" s="6">
        <v>-0.74752864339455416</v>
      </c>
      <c r="K27" s="6">
        <v>-0.27709419259922818</v>
      </c>
      <c r="L27" s="6">
        <v>-0.33241035700209842</v>
      </c>
      <c r="M27" s="6">
        <v>-0.22238126262708985</v>
      </c>
      <c r="N27" s="6">
        <v>-3.9887482910577772</v>
      </c>
      <c r="O27" s="6">
        <v>-2.9950611597595298</v>
      </c>
      <c r="P27" s="6">
        <v>3.1974122916913488</v>
      </c>
      <c r="Q27" s="6">
        <v>0.82571785236049233</v>
      </c>
      <c r="R27" s="6">
        <v>-1.9647111241959345</v>
      </c>
      <c r="S27" s="6">
        <v>-0.56192060853329595</v>
      </c>
      <c r="T27" s="6">
        <v>-4.4118121944960995</v>
      </c>
      <c r="U27" s="6">
        <v>-2.1711698535466013</v>
      </c>
      <c r="V27" s="6">
        <v>1.1125709369134085</v>
      </c>
      <c r="W27" s="6">
        <v>0.33280231885973532</v>
      </c>
      <c r="X27" s="6">
        <v>-5.5089420770030886</v>
      </c>
      <c r="Y27" s="6">
        <v>-2.8225570669878701</v>
      </c>
      <c r="Z27" s="6">
        <v>6.1135891038868637</v>
      </c>
      <c r="AA27" s="6">
        <v>1.9334370155593437</v>
      </c>
    </row>
    <row r="28" spans="1:27">
      <c r="A28" t="s">
        <v>40</v>
      </c>
      <c r="B28" s="6">
        <v>7.5031794469512256</v>
      </c>
      <c r="C28" s="6">
        <v>1.9960152937398077</v>
      </c>
      <c r="D28" s="6">
        <v>-5.3495845484218831</v>
      </c>
      <c r="E28" s="6">
        <v>-1.974967596881664</v>
      </c>
      <c r="F28" s="6">
        <v>-0.28975464739008072</v>
      </c>
      <c r="G28" s="6">
        <v>-8.6476704198332088E-2</v>
      </c>
      <c r="H28" s="6">
        <v>1.6700662103093364</v>
      </c>
      <c r="I28" s="6">
        <v>0.60437470752306999</v>
      </c>
      <c r="J28" s="6">
        <v>-1.9655731389853164</v>
      </c>
      <c r="K28" s="6">
        <v>-0.73867229240790144</v>
      </c>
      <c r="L28" s="6">
        <v>-2.2933061129217118</v>
      </c>
      <c r="M28" s="6">
        <v>-0.82971837904860812</v>
      </c>
      <c r="N28" s="6">
        <v>-3.2504704062271368</v>
      </c>
      <c r="O28" s="6">
        <v>-1.1660201530168697</v>
      </c>
      <c r="P28" s="6">
        <v>2.8516359586945041</v>
      </c>
      <c r="Q28" s="6">
        <v>0.97458949433641218</v>
      </c>
      <c r="R28" s="6">
        <v>-6.2511861082369045</v>
      </c>
      <c r="S28" s="6">
        <v>-2.7243570771943832</v>
      </c>
      <c r="T28" s="6">
        <v>-0.85772456906857886</v>
      </c>
      <c r="U28" s="6">
        <v>-0.28381749724317629</v>
      </c>
      <c r="V28" s="6">
        <v>9.5955768681335787</v>
      </c>
      <c r="W28" s="6">
        <v>2.0484394014355121</v>
      </c>
      <c r="X28" s="6">
        <v>2.9022722933347476</v>
      </c>
      <c r="Y28" s="6">
        <v>1.1542165235134469</v>
      </c>
      <c r="Z28" s="6">
        <v>-3.6918360489181175</v>
      </c>
      <c r="AA28" s="6">
        <v>-0.80478914499568777</v>
      </c>
    </row>
    <row r="29" spans="1:27">
      <c r="A29" t="s">
        <v>41</v>
      </c>
      <c r="B29" s="6">
        <v>6.9861925455316349</v>
      </c>
      <c r="C29" s="6">
        <v>1.8963213368147818</v>
      </c>
      <c r="D29" s="6">
        <v>-7.008981561039521</v>
      </c>
      <c r="E29" s="6">
        <v>-2.5346878908473909</v>
      </c>
      <c r="F29" s="6">
        <v>3.0732358201709729</v>
      </c>
      <c r="G29" s="6">
        <v>1.3862055519049989</v>
      </c>
      <c r="H29" s="6">
        <v>-1.8520751717724147</v>
      </c>
      <c r="I29" s="6">
        <v>-0.59445832474936955</v>
      </c>
      <c r="J29" s="6">
        <v>-2.1677358923582259</v>
      </c>
      <c r="K29" s="6">
        <v>-1.5830133943372244</v>
      </c>
      <c r="L29" s="6">
        <v>4.5204496059834245</v>
      </c>
      <c r="M29" s="6">
        <v>2.5002220548183574</v>
      </c>
      <c r="N29" s="6">
        <v>-0.9519917225779071</v>
      </c>
      <c r="O29" s="6">
        <v>-0.44781447197246849</v>
      </c>
      <c r="P29" s="6">
        <v>-2.1663352041144419</v>
      </c>
      <c r="Q29" s="6">
        <v>-0.44398713512883231</v>
      </c>
      <c r="R29" s="6">
        <v>-3.375152189980219</v>
      </c>
      <c r="S29" s="6">
        <v>-2.564151806658824</v>
      </c>
      <c r="T29" s="6">
        <v>-2.3243586991533953</v>
      </c>
      <c r="U29" s="6">
        <v>-0.74105413906555806</v>
      </c>
      <c r="V29" s="6">
        <v>8.4584689841663394</v>
      </c>
      <c r="W29" s="6">
        <v>4.8632400467424137</v>
      </c>
      <c r="X29" s="6">
        <v>-5.602987782367495</v>
      </c>
      <c r="Y29" s="6">
        <v>-4.0437292256743067</v>
      </c>
      <c r="Z29" s="6">
        <v>3.114737051551915</v>
      </c>
      <c r="AA29" s="6">
        <v>0.73750690110336514</v>
      </c>
    </row>
    <row r="30" spans="1:27">
      <c r="A30" t="s">
        <v>42</v>
      </c>
      <c r="B30" s="6">
        <v>4.4104625775994926</v>
      </c>
      <c r="C30" s="6">
        <v>1.4201809278982676</v>
      </c>
      <c r="D30" s="6">
        <v>2.4018733589848487</v>
      </c>
      <c r="E30" s="6">
        <v>1.2376857847014349</v>
      </c>
      <c r="F30" s="6">
        <v>-2.9337800513391965</v>
      </c>
      <c r="G30" s="6">
        <v>-1.5440548519067272</v>
      </c>
      <c r="H30" s="6">
        <v>-3.812945231998953</v>
      </c>
      <c r="I30" s="6">
        <v>-1.6592009989111829</v>
      </c>
      <c r="J30" s="6">
        <v>-4.4899905138495075</v>
      </c>
      <c r="K30" s="6">
        <v>-2.978764031937231</v>
      </c>
      <c r="L30" s="6">
        <v>-2.9102572180677999</v>
      </c>
      <c r="M30" s="6">
        <v>-1.9460400285943564</v>
      </c>
      <c r="N30" s="6">
        <v>-1.7173859756855729</v>
      </c>
      <c r="O30" s="6">
        <v>-0.91306497692205268</v>
      </c>
      <c r="P30" s="6">
        <v>-7.184560374431094E-2</v>
      </c>
      <c r="Q30" s="6">
        <v>-1.8922732472613165E-2</v>
      </c>
      <c r="R30" s="6">
        <v>-0.98790908949534451</v>
      </c>
      <c r="S30" s="6">
        <v>-0.65365128307863773</v>
      </c>
      <c r="T30" s="6">
        <v>-2.0830852238705209</v>
      </c>
      <c r="U30" s="6">
        <v>-0.90812680498690024</v>
      </c>
      <c r="V30" s="6">
        <v>8.8984078425473623</v>
      </c>
      <c r="W30" s="6">
        <v>2.3988666269223007</v>
      </c>
      <c r="X30" s="6">
        <v>1.2813571963693595</v>
      </c>
      <c r="Y30" s="6">
        <v>0.80623139272299116</v>
      </c>
      <c r="Z30" s="6">
        <v>3.133931569499572</v>
      </c>
      <c r="AA30" s="6">
        <v>0.98479665140378758</v>
      </c>
    </row>
    <row r="31" spans="1:27">
      <c r="A31" t="s">
        <v>43</v>
      </c>
      <c r="B31" s="6">
        <v>-7.6524952360486598</v>
      </c>
      <c r="C31" s="6">
        <v>-3.0454470094650201</v>
      </c>
      <c r="D31" s="6">
        <v>8.1394806751829414</v>
      </c>
      <c r="E31" s="6">
        <v>2.9306407321013359</v>
      </c>
      <c r="F31" s="6">
        <v>-2.480939605746924</v>
      </c>
      <c r="G31" s="6">
        <v>-1.2944701190488388</v>
      </c>
      <c r="H31" s="6">
        <v>6.2843007075928004</v>
      </c>
      <c r="I31" s="6">
        <v>5.8511296769219614</v>
      </c>
      <c r="J31" s="6">
        <v>4.7990035931198891</v>
      </c>
      <c r="K31" s="6">
        <v>2.7611511851329076</v>
      </c>
      <c r="L31" s="6">
        <v>4.5265770988376115</v>
      </c>
      <c r="M31" s="6">
        <v>2.1522635715363374</v>
      </c>
      <c r="N31" s="6">
        <v>2.6329253281079388</v>
      </c>
      <c r="O31" s="6">
        <v>3.4622415373818529</v>
      </c>
      <c r="P31" s="6">
        <v>-5.3909624705297361</v>
      </c>
      <c r="Q31" s="6">
        <v>-2.6168847601876899</v>
      </c>
      <c r="R31" s="6">
        <v>1.8544705837394537</v>
      </c>
      <c r="S31" s="6">
        <v>1.527751862491264</v>
      </c>
      <c r="T31" s="6">
        <v>-1.7700326388373193</v>
      </c>
      <c r="U31" s="6">
        <v>-0.76056450718626156</v>
      </c>
      <c r="V31" s="6">
        <v>-8.6769918320097243</v>
      </c>
      <c r="W31" s="6">
        <v>-1.9972707339561138</v>
      </c>
      <c r="X31" s="6">
        <v>1.7556292745301667</v>
      </c>
      <c r="Y31" s="6">
        <v>1.4210202729472672</v>
      </c>
      <c r="Z31" s="6">
        <v>-1.9522457979960504</v>
      </c>
      <c r="AA31" s="6">
        <v>-1.0327807629189631</v>
      </c>
    </row>
    <row r="32" spans="1:27">
      <c r="A32" t="s">
        <v>44</v>
      </c>
      <c r="B32" s="6">
        <v>-0.65235515557072354</v>
      </c>
      <c r="C32" s="6">
        <v>-0.22363014406496509</v>
      </c>
      <c r="D32" s="6">
        <v>-2.3967380724117517</v>
      </c>
      <c r="E32" s="6">
        <v>-0.74136408759248285</v>
      </c>
      <c r="F32" s="6">
        <v>-2.3244772640366045</v>
      </c>
      <c r="G32" s="6">
        <v>-0.76421690705633405</v>
      </c>
      <c r="H32" s="6">
        <v>-4.6476025874868547</v>
      </c>
      <c r="I32" s="6">
        <v>-2.1031538264382106</v>
      </c>
      <c r="J32" s="6">
        <v>-3.2027533062334412</v>
      </c>
      <c r="K32" s="6">
        <v>-1.1594099059243852</v>
      </c>
      <c r="L32" s="6">
        <v>-1.2807145498218979</v>
      </c>
      <c r="M32" s="6">
        <v>-0.72231607478222037</v>
      </c>
      <c r="N32" s="6">
        <v>-0.90344597129506454</v>
      </c>
      <c r="O32" s="6">
        <v>-0.22729974254048524</v>
      </c>
      <c r="P32" s="6">
        <v>3.577230658863384</v>
      </c>
      <c r="Q32" s="6">
        <v>0.98798663368195272</v>
      </c>
      <c r="R32" s="6">
        <v>-7.1708645769414506E-2</v>
      </c>
      <c r="S32" s="6">
        <v>-2.7583393268324319E-2</v>
      </c>
      <c r="T32" s="6">
        <v>-0.42725684918074774</v>
      </c>
      <c r="U32" s="6">
        <v>-0.12419880075702411</v>
      </c>
      <c r="V32" s="6">
        <v>11.263561770139971</v>
      </c>
      <c r="W32" s="6">
        <v>1.9293566635627066</v>
      </c>
      <c r="X32" s="6">
        <v>4.4684920540581112</v>
      </c>
      <c r="Y32" s="6">
        <v>1.5300825462304348</v>
      </c>
      <c r="Z32" s="6">
        <v>-4.9009240294322485</v>
      </c>
      <c r="AA32" s="6">
        <v>-1.847007958443613</v>
      </c>
    </row>
    <row r="33" spans="1:28">
      <c r="A33" t="s">
        <v>45</v>
      </c>
      <c r="B33" s="6">
        <v>5.3013121303139989E-2</v>
      </c>
      <c r="C33" s="6">
        <v>1.2104910393683685E-2</v>
      </c>
      <c r="D33" s="6">
        <v>-0.67961811338232114</v>
      </c>
      <c r="E33" s="6">
        <v>-0.3677637817198765</v>
      </c>
      <c r="F33" s="6">
        <v>-6.1604660145004457</v>
      </c>
      <c r="G33" s="6">
        <v>-1.7407147872463575</v>
      </c>
      <c r="H33" s="6">
        <v>1.8546869310631069</v>
      </c>
      <c r="I33" s="6">
        <v>0.99998765502864861</v>
      </c>
      <c r="J33" s="6">
        <v>-0.46445130159328935</v>
      </c>
      <c r="K33" s="6">
        <v>-0.23737451106029817</v>
      </c>
      <c r="L33" s="6">
        <v>3.1598922225044364</v>
      </c>
      <c r="M33" s="6">
        <v>1.8328372899018328</v>
      </c>
      <c r="N33" s="6">
        <v>0.4656128678810596</v>
      </c>
      <c r="O33" s="6">
        <v>0.33627273530478347</v>
      </c>
      <c r="P33" s="6">
        <v>0.40985153811731756</v>
      </c>
      <c r="Q33" s="6">
        <v>0.14279667536196669</v>
      </c>
      <c r="R33" s="6">
        <v>0.40682403742459944</v>
      </c>
      <c r="S33" s="6">
        <v>0.30023188229286252</v>
      </c>
      <c r="T33" s="6">
        <v>3.3674939407733864</v>
      </c>
      <c r="U33" s="6">
        <v>1.0698588728857048</v>
      </c>
      <c r="V33" s="6">
        <v>-0.20835561570458211</v>
      </c>
      <c r="W33" s="6">
        <v>-8.5067718077596152E-2</v>
      </c>
      <c r="X33" s="6">
        <v>-1.5044656993568091</v>
      </c>
      <c r="Y33" s="6">
        <v>-1.0278993125786646</v>
      </c>
      <c r="Z33" s="6">
        <v>2.11659153486077</v>
      </c>
      <c r="AA33" s="6">
        <v>0.83493022031315955</v>
      </c>
    </row>
    <row r="34" spans="1:28">
      <c r="A34" t="s">
        <v>46</v>
      </c>
      <c r="B34" s="6">
        <v>-8.4123291912891833</v>
      </c>
      <c r="C34" s="6">
        <v>-2.9173227522333174</v>
      </c>
      <c r="D34" s="6">
        <v>-3.8526419840681436</v>
      </c>
      <c r="E34" s="6">
        <v>-1.6177291628661112</v>
      </c>
      <c r="F34" s="6">
        <v>-0.18161606773603858</v>
      </c>
      <c r="G34" s="6">
        <v>-5.5481174774823783E-2</v>
      </c>
      <c r="H34" s="6">
        <v>0.37369509246301752</v>
      </c>
      <c r="I34" s="6">
        <v>0.29600569936800208</v>
      </c>
      <c r="J34" s="6">
        <v>0.9853362597400307</v>
      </c>
      <c r="K34" s="6">
        <v>0.91735746988302014</v>
      </c>
      <c r="L34" s="6">
        <v>-2.9060189950862458</v>
      </c>
      <c r="M34" s="6">
        <v>-1.7724572873287066</v>
      </c>
      <c r="N34" s="6">
        <v>3.0403088238267082</v>
      </c>
      <c r="O34" s="6">
        <v>4.783290287578466</v>
      </c>
      <c r="P34" s="6">
        <v>4.6007097086716353</v>
      </c>
      <c r="Q34" s="6">
        <v>1.8350818350731097</v>
      </c>
      <c r="R34" s="6">
        <v>2.1509494510288043</v>
      </c>
      <c r="S34" s="6">
        <v>2.2881838536103243</v>
      </c>
      <c r="T34" s="6">
        <v>5.6703195691089485</v>
      </c>
      <c r="U34" s="6">
        <v>2.9281374444132529</v>
      </c>
      <c r="V34" s="6">
        <v>-6.282223289172352</v>
      </c>
      <c r="W34" s="6">
        <v>-2.3277714799194045</v>
      </c>
      <c r="X34" s="6">
        <v>7.6169189874944615E-2</v>
      </c>
      <c r="Y34" s="6">
        <v>0.11321653686100347</v>
      </c>
      <c r="Z34" s="6">
        <v>-0.87243374256286821</v>
      </c>
      <c r="AA34" s="6">
        <v>-0.41633564705100212</v>
      </c>
    </row>
    <row r="35" spans="1:28">
      <c r="A35" t="s">
        <v>47</v>
      </c>
      <c r="B35" s="6">
        <v>-0.82814134548514462</v>
      </c>
      <c r="C35" s="6">
        <v>-0.1935433940301971</v>
      </c>
      <c r="D35" s="6">
        <v>-1.1314292089964002</v>
      </c>
      <c r="E35" s="6">
        <v>-0.52074130671105756</v>
      </c>
      <c r="F35" s="6">
        <v>-5.5324643482683209</v>
      </c>
      <c r="G35" s="6">
        <v>-1.8609270734336307</v>
      </c>
      <c r="H35" s="6">
        <v>2.3658231374829239</v>
      </c>
      <c r="I35" s="6">
        <v>1.0594121618272552</v>
      </c>
      <c r="J35" s="6">
        <v>-1.7165660160953367</v>
      </c>
      <c r="K35" s="6">
        <v>-0.87708052045817175</v>
      </c>
      <c r="L35" s="6">
        <v>4.1141606281316641</v>
      </c>
      <c r="M35" s="6">
        <v>1.8182566710095267</v>
      </c>
      <c r="N35" s="6">
        <v>0.96106241411841364</v>
      </c>
      <c r="O35" s="6">
        <v>0.70069898788104523</v>
      </c>
      <c r="P35" s="6">
        <v>-1.7062327875230316</v>
      </c>
      <c r="Q35" s="6">
        <v>-0.43173476398047927</v>
      </c>
      <c r="R35" s="6">
        <v>6.3896311062297606</v>
      </c>
      <c r="S35" s="6">
        <v>4.1094523537580141</v>
      </c>
      <c r="T35" s="6">
        <v>2.0015156557249951</v>
      </c>
      <c r="U35" s="6">
        <v>0.90363797144376901</v>
      </c>
      <c r="V35" s="6">
        <v>-10.685404469562792</v>
      </c>
      <c r="W35" s="6">
        <v>-3.4274615123841445</v>
      </c>
      <c r="X35" s="6">
        <v>6.0341702560504666</v>
      </c>
      <c r="Y35" s="6">
        <v>2.9577739506091096</v>
      </c>
      <c r="Z35" s="6">
        <v>-1.6900042406572719</v>
      </c>
      <c r="AA35" s="6">
        <v>-0.56696858545422868</v>
      </c>
    </row>
    <row r="36" spans="1:28">
      <c r="A36" s="7" t="s">
        <v>48</v>
      </c>
      <c r="B36" s="6">
        <v>-3.3907946938268232</v>
      </c>
      <c r="C36" s="6">
        <v>-0.8988334633866778</v>
      </c>
      <c r="D36" s="6">
        <v>6.0281233930314677</v>
      </c>
      <c r="E36" s="6">
        <v>1.5614037880204894</v>
      </c>
      <c r="F36" s="6">
        <v>10.111981058171619</v>
      </c>
      <c r="G36" s="6">
        <v>2.4286818717487377</v>
      </c>
      <c r="H36" s="6">
        <v>1.7924645588715804</v>
      </c>
      <c r="I36" s="6">
        <v>0.58583714595125103</v>
      </c>
      <c r="J36" s="6">
        <v>1.7013253199082949</v>
      </c>
      <c r="K36" s="6">
        <v>0.96349926229281679</v>
      </c>
      <c r="L36" s="6">
        <v>-4.2024452676423527</v>
      </c>
      <c r="M36" s="6">
        <v>-1.7669959512372879</v>
      </c>
      <c r="N36" s="6">
        <v>-1.6610884912358281</v>
      </c>
      <c r="O36" s="6">
        <v>-0.41502995884318306</v>
      </c>
      <c r="P36" s="6">
        <v>3.0818108414218841</v>
      </c>
      <c r="Q36" s="6">
        <v>1.1306392297094074</v>
      </c>
      <c r="R36" s="6">
        <v>-2.6663504681657928</v>
      </c>
      <c r="S36" s="6">
        <v>-0.96972900007279828</v>
      </c>
      <c r="T36" s="6">
        <v>-1.1755762187349224</v>
      </c>
      <c r="U36" s="6">
        <v>-0.3488518122391005</v>
      </c>
      <c r="V36" s="6">
        <v>-6.890784323100525</v>
      </c>
      <c r="W36" s="6">
        <v>-1.987796719129423</v>
      </c>
      <c r="X36" s="6">
        <v>-1.2729675844442514</v>
      </c>
      <c r="Y36" s="6">
        <v>-0.36229531329688147</v>
      </c>
      <c r="Z36" s="6">
        <v>-3.4563633518333532</v>
      </c>
      <c r="AA36" s="6">
        <v>-0.9453496744711245</v>
      </c>
    </row>
    <row r="37" spans="1:28">
      <c r="L37" t="s">
        <v>49</v>
      </c>
    </row>
    <row r="38" spans="1:28">
      <c r="A38" t="s">
        <v>50</v>
      </c>
      <c r="B38" s="6">
        <v>0.46603299999999998</v>
      </c>
      <c r="C38" s="6"/>
      <c r="D38" s="6">
        <v>0.20065</v>
      </c>
      <c r="E38" s="6"/>
      <c r="F38" s="6">
        <v>0.26212000000000002</v>
      </c>
      <c r="G38" s="6"/>
      <c r="H38" s="6">
        <v>9.3505000000000005E-2</v>
      </c>
      <c r="I38" s="6"/>
      <c r="J38" s="6">
        <v>7.5447E-2</v>
      </c>
      <c r="K38" s="6"/>
      <c r="L38" s="6">
        <v>0.1203</v>
      </c>
      <c r="M38" s="6"/>
      <c r="N38" s="6">
        <v>3.8563E-2</v>
      </c>
      <c r="P38">
        <v>0.41704999999999998</v>
      </c>
      <c r="R38">
        <v>6.6484000000000001E-2</v>
      </c>
      <c r="T38">
        <v>0.41336000000000001</v>
      </c>
      <c r="V38">
        <v>9.5440999999999998E-2</v>
      </c>
      <c r="X38" s="8">
        <v>0.38640000000000002</v>
      </c>
      <c r="Z38">
        <v>0.33944999999999997</v>
      </c>
    </row>
    <row r="39" spans="1:28">
      <c r="A39" t="s">
        <v>51</v>
      </c>
      <c r="B39" s="6">
        <v>0.81800099999999998</v>
      </c>
      <c r="C39" s="6"/>
      <c r="D39" s="6">
        <v>0.92686999999999997</v>
      </c>
      <c r="E39" s="6"/>
      <c r="F39" s="6">
        <v>0.84613000000000005</v>
      </c>
      <c r="G39" s="6"/>
      <c r="H39" s="6">
        <v>0.90142999999999995</v>
      </c>
      <c r="I39" s="6"/>
      <c r="J39" s="6">
        <v>0.78688999999999998</v>
      </c>
      <c r="K39" s="6"/>
      <c r="L39" s="6">
        <v>0.79749999999999999</v>
      </c>
      <c r="M39" s="6"/>
      <c r="N39" s="6">
        <v>0.85123000000000004</v>
      </c>
      <c r="P39">
        <v>0.77600999999999998</v>
      </c>
      <c r="R39">
        <v>0.89087000000000005</v>
      </c>
      <c r="T39">
        <v>0.94484999999999997</v>
      </c>
      <c r="V39">
        <v>0.94472999999999996</v>
      </c>
      <c r="X39">
        <v>0.86877000000000004</v>
      </c>
      <c r="Z39">
        <v>0.77583000000000002</v>
      </c>
    </row>
    <row r="40" spans="1:28">
      <c r="B40" s="6" t="s">
        <v>0</v>
      </c>
      <c r="C40" s="6"/>
      <c r="D40" s="6" t="s">
        <v>1</v>
      </c>
      <c r="E40" s="6"/>
      <c r="F40" s="6" t="s">
        <v>2</v>
      </c>
      <c r="G40" s="6"/>
      <c r="H40" s="6" t="s">
        <v>3</v>
      </c>
      <c r="I40" s="6"/>
      <c r="J40" s="6" t="s">
        <v>4</v>
      </c>
      <c r="K40" s="6"/>
      <c r="L40" s="6" t="s">
        <v>5</v>
      </c>
      <c r="M40" s="6"/>
      <c r="N40" s="6" t="s">
        <v>6</v>
      </c>
      <c r="P40" s="9" t="s">
        <v>7</v>
      </c>
      <c r="R40" s="9" t="s">
        <v>8</v>
      </c>
      <c r="T40" s="9" t="s">
        <v>9</v>
      </c>
      <c r="V40" s="9" t="s">
        <v>10</v>
      </c>
      <c r="X40" s="9" t="s">
        <v>11</v>
      </c>
      <c r="Z40" s="9" t="s">
        <v>12</v>
      </c>
      <c r="AB40" s="9"/>
    </row>
    <row r="41" spans="1:28">
      <c r="A41" s="10" t="s">
        <v>52</v>
      </c>
      <c r="B41" s="6">
        <f>+B4</f>
        <v>-4.0616983048131997E-3</v>
      </c>
      <c r="C41" s="6"/>
      <c r="D41" s="6">
        <f>+D4</f>
        <v>7.9978070840117457E-4</v>
      </c>
      <c r="E41" s="6"/>
      <c r="F41" s="6">
        <f>+F4</f>
        <v>-6.5854973922485703E-4</v>
      </c>
      <c r="G41" s="6"/>
      <c r="H41" s="6">
        <f>+H4</f>
        <v>5.9127367142547162E-3</v>
      </c>
      <c r="I41" s="6"/>
      <c r="J41" s="6">
        <f>+J4</f>
        <v>1.4337121663734354E-3</v>
      </c>
      <c r="K41" s="6"/>
      <c r="L41" s="6">
        <f>+L4</f>
        <v>-1.7761617475120189E-3</v>
      </c>
      <c r="M41" s="6"/>
      <c r="N41" s="6">
        <f>+N4</f>
        <v>2.2737779652756548E-3</v>
      </c>
      <c r="P41" s="11">
        <f>+P4</f>
        <v>1.7685605852387967E-4</v>
      </c>
      <c r="R41" s="11">
        <f>+R4</f>
        <v>2.6945810802353281E-3</v>
      </c>
      <c r="T41" s="11">
        <f>+T4</f>
        <v>4.2665547760517876E-3</v>
      </c>
      <c r="V41" s="11">
        <f>+V4</f>
        <v>-5.2496031938095789E-3</v>
      </c>
      <c r="X41" s="11">
        <f>+X4</f>
        <v>4.1619989089067814E-4</v>
      </c>
      <c r="Z41" s="11">
        <f>+Z4</f>
        <v>-4.2113684151507107E-3</v>
      </c>
    </row>
    <row r="42" spans="1:28">
      <c r="A42" t="s">
        <v>53</v>
      </c>
      <c r="B42" s="6">
        <f>MAX(B5:B20)</f>
        <v>4.1823039150422608E-3</v>
      </c>
      <c r="C42" s="6"/>
      <c r="D42" s="6">
        <f>MAX(D5:D20)</f>
        <v>3.4391460828266567E-3</v>
      </c>
      <c r="E42" s="6"/>
      <c r="F42" s="6">
        <f>MAX(F5:F20)</f>
        <v>3.0200372955144989E-3</v>
      </c>
      <c r="G42" s="6"/>
      <c r="H42" s="6">
        <f>MAX(H5:H20)</f>
        <v>3.8741145835637443E-3</v>
      </c>
      <c r="I42" s="6"/>
      <c r="J42" s="6">
        <f>MAX(J5:J20)</f>
        <v>2.2336398219446889E-3</v>
      </c>
      <c r="K42" s="6"/>
      <c r="L42" s="6">
        <f>MAX(L5:L20)</f>
        <v>2.0961612202926084E-3</v>
      </c>
      <c r="M42" s="6"/>
      <c r="N42" s="6">
        <f>MAX(N5:N20)</f>
        <v>1.9795713671702845E-3</v>
      </c>
      <c r="P42" s="11">
        <f>MAX(P5:P20)</f>
        <v>2.7607075075373427E-3</v>
      </c>
      <c r="R42" s="11">
        <f>MAX(R5:R20)</f>
        <v>3.1149096053717518E-3</v>
      </c>
      <c r="T42" s="11">
        <f>MAX(T5:T20)</f>
        <v>2.1991096316574046E-3</v>
      </c>
      <c r="V42" s="11">
        <f>MAX(V5:V20)</f>
        <v>5.2896273197784067E-3</v>
      </c>
      <c r="X42" s="11">
        <f>MAX(X5:X20)</f>
        <v>2.7765233568128578E-3</v>
      </c>
      <c r="Z42" s="11">
        <f>MAX(Z5:Z20)</f>
        <v>2.5596644312778439E-3</v>
      </c>
    </row>
    <row r="43" spans="1:28">
      <c r="A43" s="7" t="s">
        <v>54</v>
      </c>
      <c r="B43" s="6">
        <f>MIN(B5:B20)</f>
        <v>-4.8928035022213733E-3</v>
      </c>
      <c r="C43" s="6"/>
      <c r="D43" s="6">
        <f>MIN(D5:D20)</f>
        <v>-4.5607401947860993E-3</v>
      </c>
      <c r="E43" s="6"/>
      <c r="F43" s="6">
        <f>MIN(F5:F20)</f>
        <v>-5.0216496703537469E-3</v>
      </c>
      <c r="G43" s="6"/>
      <c r="H43" s="6">
        <f>MIN(H5:H20)</f>
        <v>-3.140191788079001E-3</v>
      </c>
      <c r="I43" s="6"/>
      <c r="J43" s="6">
        <f>MIN(J5:J20)</f>
        <v>-2.3828211272376889E-3</v>
      </c>
      <c r="K43" s="6"/>
      <c r="L43" s="6">
        <f>MIN(L5:L20)</f>
        <v>-2.2400855623142184E-3</v>
      </c>
      <c r="M43" s="6"/>
      <c r="N43" s="6">
        <f>MIN(N5:N20)</f>
        <v>-1.5228891610357463E-3</v>
      </c>
      <c r="P43" s="12">
        <f>MIN(P5:P20)</f>
        <v>-3.4357475440735148E-3</v>
      </c>
      <c r="R43" s="12">
        <f>MIN(R5:R20)</f>
        <v>-3.169496275205185E-3</v>
      </c>
      <c r="T43" s="12">
        <f>MIN(T5:T20)</f>
        <v>-2.812008350683016E-3</v>
      </c>
      <c r="V43" s="12">
        <f>MIN(V5:V20)</f>
        <v>-7.2968143490567215E-3</v>
      </c>
      <c r="X43" s="12">
        <f>MIN(X5:X20)</f>
        <v>-4.722414119981826E-3</v>
      </c>
      <c r="Z43" s="12">
        <f>MIN(Z5:Z20)</f>
        <v>-3.5394414325028716E-3</v>
      </c>
    </row>
    <row r="44" spans="1:28">
      <c r="A44" s="13" t="s">
        <v>55</v>
      </c>
      <c r="B44" s="6">
        <f>STDEVA(B5:B20)</f>
        <v>2.8892464838871797E-3</v>
      </c>
      <c r="C44" s="6"/>
      <c r="D44" s="6">
        <f>STDEVA(D5:D20)</f>
        <v>2.7793686690015551E-3</v>
      </c>
      <c r="E44" s="6"/>
      <c r="F44" s="6">
        <f>STDEVA(F5:F20)</f>
        <v>2.2475405952585297E-3</v>
      </c>
      <c r="G44" s="6"/>
      <c r="H44" s="6">
        <f>STDEVA(H5:H20)</f>
        <v>1.7854569721800877E-3</v>
      </c>
      <c r="I44" s="6"/>
      <c r="J44" s="6">
        <f>STDEVA(J5:J20)</f>
        <v>1.1652936201221227E-3</v>
      </c>
      <c r="K44" s="6"/>
      <c r="L44" s="6">
        <f>STDEVA(L5:L20)</f>
        <v>1.4088483541345915E-3</v>
      </c>
      <c r="M44" s="6"/>
      <c r="N44" s="6">
        <f>STDEVA(N5:N20)</f>
        <v>1.0621171023579307E-3</v>
      </c>
      <c r="P44" s="11">
        <f>STDEVA(P5:P20)</f>
        <v>1.8436347529130969E-3</v>
      </c>
      <c r="R44" s="11">
        <f>STDEVA(R5:R20)</f>
        <v>1.5110151805400715E-3</v>
      </c>
      <c r="T44" s="11">
        <f>STDEVA(T5:T20)</f>
        <v>1.3965801294749634E-3</v>
      </c>
      <c r="V44" s="11">
        <f>STDEVA(V5:V20)</f>
        <v>4.0606769952474106E-3</v>
      </c>
      <c r="X44" s="11">
        <f>STDEVA(X5:X20)</f>
        <v>2.06648161614629E-3</v>
      </c>
      <c r="Z44" s="11">
        <f>STDEVA(Z5:Z20)</f>
        <v>1.8810995303649896E-3</v>
      </c>
    </row>
    <row r="45" spans="1:28">
      <c r="A45" s="11" t="s">
        <v>56</v>
      </c>
      <c r="B45" s="6">
        <f>+B44/AVERAGE(B5:B20)</f>
        <v>-60.574746094743553</v>
      </c>
      <c r="C45" s="6"/>
      <c r="D45" s="6">
        <f>+D44/AVERAGE(D5:D20)</f>
        <v>-82.115349949110296</v>
      </c>
      <c r="E45" s="6"/>
      <c r="F45" s="6">
        <f>+F44/AVERAGE(F5:F20)</f>
        <v>16.553399641463155</v>
      </c>
      <c r="G45" s="6"/>
      <c r="H45" s="6">
        <f>+H44/AVERAGE(H5:H20)</f>
        <v>13.101933732644605</v>
      </c>
      <c r="I45" s="6"/>
      <c r="J45" s="6">
        <f>+J44/AVERAGE(J5:J20)</f>
        <v>10.392158501503882</v>
      </c>
      <c r="K45" s="6"/>
      <c r="L45" s="6">
        <f>+L44/AVERAGE(L5:L20)</f>
        <v>-102.69746092788758</v>
      </c>
      <c r="M45" s="6"/>
      <c r="N45" s="6">
        <f>+N44/AVERAGE(N5:N20)</f>
        <v>17.364416514091872</v>
      </c>
      <c r="O45" s="11"/>
      <c r="P45" s="11">
        <f>+P44/AVERAGE(P5:P20)</f>
        <v>-13.355919385645393</v>
      </c>
      <c r="Q45" s="11"/>
      <c r="R45" s="11">
        <f>+R44/AVERAGE(R5:R20)</f>
        <v>20.811744387723596</v>
      </c>
      <c r="S45" s="11"/>
      <c r="T45" s="11">
        <f>+T44/AVERAGE(T5:T20)</f>
        <v>-25.446827533553797</v>
      </c>
      <c r="U45" s="11"/>
      <c r="V45" s="11">
        <f>+V44/AVERAGE(V5:V20)</f>
        <v>-20.827382537779663</v>
      </c>
      <c r="W45" s="11"/>
      <c r="X45" s="11">
        <f>+X44/AVERAGE(X5:X20)</f>
        <v>323.12852668896039</v>
      </c>
      <c r="Y45" s="11"/>
      <c r="Z45" s="11">
        <f>+Z44/AVERAGE(Z5:Z20)</f>
        <v>-30.845913326456394</v>
      </c>
    </row>
    <row r="46" spans="1:28">
      <c r="A46" s="1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28">
      <c r="A47" s="11"/>
      <c r="B47" s="6">
        <f>+B41+B42</f>
        <v>1.2060561022906105E-4</v>
      </c>
      <c r="C47" s="6"/>
      <c r="D47" s="6">
        <f>+D41+D42</f>
        <v>4.2389267912278311E-3</v>
      </c>
      <c r="E47" s="6"/>
      <c r="F47" s="6">
        <f>+F41+F42</f>
        <v>2.3614875562896417E-3</v>
      </c>
      <c r="G47" s="6"/>
      <c r="H47" s="6">
        <f>+H41+H42</f>
        <v>9.7868512978184601E-3</v>
      </c>
      <c r="I47" s="6"/>
      <c r="J47" s="6">
        <f>+J41+J42</f>
        <v>3.6673519883181245E-3</v>
      </c>
      <c r="K47" s="6"/>
      <c r="L47" s="6">
        <f>+L41+L42</f>
        <v>3.1999947278058948E-4</v>
      </c>
      <c r="M47" s="6"/>
      <c r="N47" s="6">
        <f>+N41+N42</f>
        <v>4.2533493324459389E-3</v>
      </c>
      <c r="P47" s="11">
        <f>+P41+P42</f>
        <v>2.9375635660612224E-3</v>
      </c>
      <c r="R47" s="11">
        <f>+R41+R42</f>
        <v>5.8094906856070803E-3</v>
      </c>
      <c r="T47" s="11">
        <f>+T41+T42</f>
        <v>6.4656644077091922E-3</v>
      </c>
      <c r="V47" s="11">
        <f>+V41+V42</f>
        <v>4.0024125968827866E-5</v>
      </c>
      <c r="X47" s="11">
        <f>+X41+X42</f>
        <v>3.1927232477035358E-3</v>
      </c>
      <c r="Z47" s="11">
        <f>+Z41+Z42</f>
        <v>-1.6517039838728669E-3</v>
      </c>
      <c r="AB47" s="11"/>
    </row>
    <row r="48" spans="1:28">
      <c r="A48" s="11"/>
      <c r="B48" s="6">
        <f>+B41+B43</f>
        <v>-8.954501807034573E-3</v>
      </c>
      <c r="C48" s="6"/>
      <c r="D48" s="6">
        <f>+D41+D43</f>
        <v>-3.7609594863849249E-3</v>
      </c>
      <c r="E48" s="6"/>
      <c r="F48" s="6">
        <f>+F41+F43</f>
        <v>-5.680199409578604E-3</v>
      </c>
      <c r="G48" s="6"/>
      <c r="H48" s="6">
        <f>+H41+H43</f>
        <v>2.7725449261757152E-3</v>
      </c>
      <c r="I48" s="6"/>
      <c r="J48" s="6">
        <f>+J41+J43</f>
        <v>-9.4910896086425355E-4</v>
      </c>
      <c r="K48" s="6"/>
      <c r="L48" s="6">
        <f>+L41+L43</f>
        <v>-4.0162473098262373E-3</v>
      </c>
      <c r="M48" s="6"/>
      <c r="N48" s="6">
        <f>+N41+N43</f>
        <v>7.5088880423990851E-4</v>
      </c>
      <c r="P48" s="11">
        <f>+P41+P43</f>
        <v>-3.2588914855496351E-3</v>
      </c>
      <c r="R48" s="11">
        <f>+R41+R43</f>
        <v>-4.749151949698569E-4</v>
      </c>
      <c r="T48" s="11">
        <f>+T41+T43</f>
        <v>1.4545464253687716E-3</v>
      </c>
      <c r="V48" s="11">
        <f>+V41+V43</f>
        <v>-1.2546417542866301E-2</v>
      </c>
      <c r="X48" s="11">
        <f>+X41+X43</f>
        <v>-4.306214229091148E-3</v>
      </c>
      <c r="Z48" s="11">
        <f>+Z41+Z43</f>
        <v>-7.7508098476535819E-3</v>
      </c>
      <c r="AB48" s="11"/>
    </row>
    <row r="49" spans="1:28">
      <c r="A49" s="11"/>
      <c r="B49" s="6">
        <f>+B41</f>
        <v>-4.0616983048131997E-3</v>
      </c>
      <c r="C49" s="6"/>
      <c r="D49" s="6">
        <f>+D41</f>
        <v>7.9978070840117457E-4</v>
      </c>
      <c r="E49" s="6"/>
      <c r="F49" s="6">
        <f>+F41</f>
        <v>-6.5854973922485703E-4</v>
      </c>
      <c r="G49" s="6"/>
      <c r="H49" s="6">
        <f>+H41</f>
        <v>5.9127367142547162E-3</v>
      </c>
      <c r="I49" s="6"/>
      <c r="J49" s="6">
        <f>+J41</f>
        <v>1.4337121663734354E-3</v>
      </c>
      <c r="K49" s="6"/>
      <c r="L49" s="6">
        <f>+L41</f>
        <v>-1.7761617475120189E-3</v>
      </c>
      <c r="M49" s="6"/>
      <c r="N49" s="6">
        <f>+N41</f>
        <v>2.2737779652756548E-3</v>
      </c>
      <c r="P49" s="11">
        <f>+P41</f>
        <v>1.7685605852387967E-4</v>
      </c>
      <c r="R49" s="11">
        <f>+R41</f>
        <v>2.6945810802353281E-3</v>
      </c>
      <c r="T49" s="11">
        <f>+T41</f>
        <v>4.2665547760517876E-3</v>
      </c>
      <c r="V49" s="11">
        <f>+V41</f>
        <v>-5.2496031938095789E-3</v>
      </c>
      <c r="X49" s="11">
        <f>+X41</f>
        <v>4.1619989089067814E-4</v>
      </c>
      <c r="Z49" s="11">
        <f>+Z41</f>
        <v>-4.2113684151507107E-3</v>
      </c>
      <c r="AB49" s="11"/>
    </row>
    <row r="50" spans="1:28">
      <c r="A50" s="11"/>
      <c r="B50" s="6" t="str">
        <f>+B1</f>
        <v>PRICE</v>
      </c>
      <c r="C50" s="6"/>
      <c r="D50" s="6" t="str">
        <f>+D1</f>
        <v>COLOR</v>
      </c>
      <c r="E50" s="6"/>
      <c r="F50" s="6" t="str">
        <f>+F1</f>
        <v>SIZE</v>
      </c>
      <c r="G50" s="6"/>
      <c r="H50" s="6" t="str">
        <f>+H1</f>
        <v>ORGANIC</v>
      </c>
      <c r="I50" s="6"/>
      <c r="J50" s="6" t="str">
        <f>+J1</f>
        <v>COUNTRY</v>
      </c>
      <c r="K50" s="6"/>
      <c r="L50" s="6" t="str">
        <f>+L1</f>
        <v>STORE</v>
      </c>
      <c r="M50" s="6"/>
      <c r="N50" s="6" t="str">
        <f>+N1</f>
        <v>ADVERTISING</v>
      </c>
      <c r="P50" s="9" t="str">
        <f>+P1</f>
        <v>FRESHNESS</v>
      </c>
      <c r="R50" s="9" t="str">
        <f>+R1</f>
        <v>PACKAGING</v>
      </c>
      <c r="T50" s="9" t="str">
        <f>+T1</f>
        <v>QUALITY</v>
      </c>
      <c r="V50" s="9" t="str">
        <f>+V1</f>
        <v>RIPENESS</v>
      </c>
      <c r="X50" s="9" t="str">
        <f>+X1</f>
        <v>AROMA</v>
      </c>
      <c r="Z50" s="9" t="str">
        <f>+Z1</f>
        <v>APPEARANCE</v>
      </c>
      <c r="AB50" s="9"/>
    </row>
    <row r="51" spans="1:28">
      <c r="A51" t="s">
        <v>57</v>
      </c>
      <c r="B51" s="6">
        <f>MAX(B47:B49)</f>
        <v>1.2060561022906105E-4</v>
      </c>
      <c r="C51" s="6"/>
      <c r="D51" s="6">
        <f>MAX(D47:D49)</f>
        <v>4.2389267912278311E-3</v>
      </c>
      <c r="E51" s="6"/>
      <c r="F51" s="6">
        <f>MAX(F47:F49)</f>
        <v>2.3614875562896417E-3</v>
      </c>
      <c r="G51" s="6"/>
      <c r="H51" s="6">
        <f>MAX(H47:H49)</f>
        <v>9.7868512978184601E-3</v>
      </c>
      <c r="I51" s="6"/>
      <c r="J51" s="6">
        <f>MAX(J47:J49)</f>
        <v>3.6673519883181245E-3</v>
      </c>
      <c r="K51" s="6"/>
      <c r="L51" s="6">
        <f>MAX(L47:L49)</f>
        <v>3.1999947278058948E-4</v>
      </c>
      <c r="M51" s="6"/>
      <c r="N51" s="6">
        <f>MAX(N47:N49)</f>
        <v>4.2533493324459389E-3</v>
      </c>
      <c r="P51" s="11">
        <f>MAX(P47:P49)</f>
        <v>2.9375635660612224E-3</v>
      </c>
      <c r="R51" s="11">
        <f>MAX(R47:R49)</f>
        <v>5.8094906856070803E-3</v>
      </c>
      <c r="T51" s="11">
        <f>MAX(T47:T49)</f>
        <v>6.4656644077091922E-3</v>
      </c>
      <c r="V51" s="11">
        <f>MAX(V47:V49)</f>
        <v>4.0024125968827866E-5</v>
      </c>
      <c r="X51" s="11">
        <f>MAX(X47:X49)</f>
        <v>3.1927232477035358E-3</v>
      </c>
      <c r="Z51" s="11">
        <f>MAX(Z47:Z49)</f>
        <v>-1.6517039838728669E-3</v>
      </c>
      <c r="AB51" s="11"/>
    </row>
    <row r="52" spans="1:28">
      <c r="A52" t="s">
        <v>58</v>
      </c>
      <c r="B52" s="6">
        <f>MIN(B47:B49)</f>
        <v>-8.954501807034573E-3</v>
      </c>
      <c r="C52" s="6"/>
      <c r="D52" s="6">
        <f>MIN(D47:D49)</f>
        <v>-3.7609594863849249E-3</v>
      </c>
      <c r="E52" s="6"/>
      <c r="F52" s="6">
        <f>MIN(F47:F49)</f>
        <v>-5.680199409578604E-3</v>
      </c>
      <c r="G52" s="6"/>
      <c r="H52" s="6">
        <f>MIN(H47:H49)</f>
        <v>2.7725449261757152E-3</v>
      </c>
      <c r="I52" s="6"/>
      <c r="J52" s="6">
        <f>MIN(J47:J49)</f>
        <v>-9.4910896086425355E-4</v>
      </c>
      <c r="K52" s="6"/>
      <c r="L52" s="6">
        <f>MIN(L47:L49)</f>
        <v>-4.0162473098262373E-3</v>
      </c>
      <c r="M52" s="6"/>
      <c r="N52" s="6">
        <f>MIN(N47:N49)</f>
        <v>7.5088880423990851E-4</v>
      </c>
      <c r="P52" s="11">
        <f>MIN(P47:P49)</f>
        <v>-3.2588914855496351E-3</v>
      </c>
      <c r="R52" s="11">
        <f>MIN(R47:R49)</f>
        <v>-4.749151949698569E-4</v>
      </c>
      <c r="T52" s="11">
        <f>MIN(T47:T49)</f>
        <v>1.4545464253687716E-3</v>
      </c>
      <c r="V52" s="11">
        <f>MIN(V47:V49)</f>
        <v>-1.2546417542866301E-2</v>
      </c>
      <c r="X52" s="11">
        <f>MIN(X47:X49)</f>
        <v>-4.306214229091148E-3</v>
      </c>
      <c r="Z52" s="11">
        <f>MIN(Z47:Z49)</f>
        <v>-7.7508098476535819E-3</v>
      </c>
      <c r="AB52" s="11"/>
    </row>
    <row r="53" spans="1:28">
      <c r="A53" t="s">
        <v>59</v>
      </c>
      <c r="B53" s="6">
        <f>+B49</f>
        <v>-4.0616983048131997E-3</v>
      </c>
      <c r="C53" s="6"/>
      <c r="D53" s="6">
        <f>+D49</f>
        <v>7.9978070840117457E-4</v>
      </c>
      <c r="E53" s="6"/>
      <c r="F53" s="6">
        <f>+F49</f>
        <v>-6.5854973922485703E-4</v>
      </c>
      <c r="G53" s="6"/>
      <c r="H53" s="6">
        <f>+H49</f>
        <v>5.9127367142547162E-3</v>
      </c>
      <c r="I53" s="6"/>
      <c r="J53" s="6">
        <f>+J49</f>
        <v>1.4337121663734354E-3</v>
      </c>
      <c r="K53" s="6"/>
      <c r="L53" s="6">
        <f>+L49</f>
        <v>-1.7761617475120189E-3</v>
      </c>
      <c r="M53" s="6"/>
      <c r="N53" s="6">
        <f>+N49</f>
        <v>2.2737779652756548E-3</v>
      </c>
      <c r="P53" s="11">
        <f>+P49</f>
        <v>1.7685605852387967E-4</v>
      </c>
      <c r="R53" s="11">
        <f>+R49</f>
        <v>2.6945810802353281E-3</v>
      </c>
      <c r="T53" s="11">
        <f>+T49</f>
        <v>4.2665547760517876E-3</v>
      </c>
      <c r="V53" s="11">
        <f>+V49</f>
        <v>-5.2496031938095789E-3</v>
      </c>
      <c r="X53" s="11">
        <f>+X49</f>
        <v>4.1619989089067814E-4</v>
      </c>
      <c r="Z53" s="11">
        <f>+Z49</f>
        <v>-4.2113684151507107E-3</v>
      </c>
      <c r="AB53" s="11"/>
    </row>
    <row r="54" spans="1:28">
      <c r="A54" s="11"/>
      <c r="B54" s="11"/>
    </row>
    <row r="57" spans="1:28">
      <c r="E57" t="s">
        <v>60</v>
      </c>
      <c r="F57" t="s">
        <v>61</v>
      </c>
      <c r="G57" t="s">
        <v>52</v>
      </c>
      <c r="J57" t="s">
        <v>62</v>
      </c>
      <c r="K57" t="s">
        <v>63</v>
      </c>
      <c r="L57" t="s">
        <v>64</v>
      </c>
      <c r="O57" t="s">
        <v>62</v>
      </c>
      <c r="P57" s="8" t="s">
        <v>63</v>
      </c>
      <c r="Q57" s="8" t="s">
        <v>64</v>
      </c>
      <c r="R57" s="8"/>
    </row>
    <row r="58" spans="1:28">
      <c r="C58" t="s">
        <v>10</v>
      </c>
      <c r="E58" s="14">
        <v>5.2896273197784067E-3</v>
      </c>
      <c r="F58" s="14">
        <v>-7.2968143490567215E-3</v>
      </c>
      <c r="G58" s="14">
        <v>-5.2496031938095789E-3</v>
      </c>
      <c r="I58" t="s">
        <v>10</v>
      </c>
      <c r="J58" s="14">
        <f>+G58+E58</f>
        <v>4.0024125968827866E-5</v>
      </c>
      <c r="K58" s="14">
        <f>+G58+F58</f>
        <v>-1.2546417542866301E-2</v>
      </c>
      <c r="L58" s="14">
        <f>+G58</f>
        <v>-5.2496031938095789E-3</v>
      </c>
      <c r="N58" t="s">
        <v>10</v>
      </c>
      <c r="O58" s="11">
        <v>4.0024125968827866E-5</v>
      </c>
      <c r="P58" s="11">
        <v>-1.2546417542866301E-2</v>
      </c>
      <c r="Q58" s="11">
        <v>-5.2496031938095789E-3</v>
      </c>
      <c r="R58" s="8"/>
    </row>
    <row r="59" spans="1:28">
      <c r="C59" t="s">
        <v>12</v>
      </c>
      <c r="E59" s="14">
        <v>2.5596644312778439E-3</v>
      </c>
      <c r="F59" s="14">
        <v>-3.5394414325028716E-3</v>
      </c>
      <c r="G59" s="14">
        <v>-4.2113684151507107E-3</v>
      </c>
      <c r="I59" t="s">
        <v>12</v>
      </c>
      <c r="J59" s="14">
        <f t="shared" ref="J59:J70" si="0">+G59+E59</f>
        <v>-1.6517039838728669E-3</v>
      </c>
      <c r="K59" s="14">
        <f t="shared" ref="K59:K70" si="1">+G59+F59</f>
        <v>-7.7508098476535819E-3</v>
      </c>
      <c r="L59" s="14">
        <f t="shared" ref="L59:L70" si="2">+G59</f>
        <v>-4.2113684151507107E-3</v>
      </c>
      <c r="N59" t="s">
        <v>12</v>
      </c>
      <c r="O59" s="11">
        <v>-1.6517039838728669E-3</v>
      </c>
      <c r="P59" s="11">
        <v>-7.7508098476535819E-3</v>
      </c>
      <c r="Q59" s="11">
        <v>-4.2113684151507107E-3</v>
      </c>
      <c r="R59" s="8"/>
    </row>
    <row r="60" spans="1:28">
      <c r="C60" t="s">
        <v>0</v>
      </c>
      <c r="E60" s="14">
        <v>4.1823039150422608E-3</v>
      </c>
      <c r="F60" s="14">
        <v>-4.8928035022213733E-3</v>
      </c>
      <c r="G60" s="14">
        <v>-4.0616983048131997E-3</v>
      </c>
      <c r="I60" t="s">
        <v>0</v>
      </c>
      <c r="J60" s="14">
        <f t="shared" si="0"/>
        <v>1.2060561022906105E-4</v>
      </c>
      <c r="K60" s="14">
        <f t="shared" si="1"/>
        <v>-8.954501807034573E-3</v>
      </c>
      <c r="L60" s="14">
        <f t="shared" si="2"/>
        <v>-4.0616983048131997E-3</v>
      </c>
      <c r="N60" t="s">
        <v>0</v>
      </c>
      <c r="O60" s="11">
        <v>1.2060561022906105E-4</v>
      </c>
      <c r="P60" s="11">
        <v>-8.954501807034573E-3</v>
      </c>
      <c r="Q60" s="11">
        <v>-4.0616983048131997E-3</v>
      </c>
      <c r="R60" s="8"/>
    </row>
    <row r="61" spans="1:28">
      <c r="C61" t="s">
        <v>5</v>
      </c>
      <c r="E61" s="14">
        <v>2.0961612202926084E-3</v>
      </c>
      <c r="F61" s="14">
        <v>-2.2400855623142184E-3</v>
      </c>
      <c r="G61" s="14">
        <v>-1.7761617475120189E-3</v>
      </c>
      <c r="I61" t="s">
        <v>5</v>
      </c>
      <c r="J61" s="14">
        <f t="shared" si="0"/>
        <v>3.1999947278058948E-4</v>
      </c>
      <c r="K61" s="14">
        <f t="shared" si="1"/>
        <v>-4.0162473098262373E-3</v>
      </c>
      <c r="L61" s="14">
        <f t="shared" si="2"/>
        <v>-1.7761617475120189E-3</v>
      </c>
      <c r="N61" t="s">
        <v>5</v>
      </c>
      <c r="O61" s="11">
        <v>3.1999947278058948E-4</v>
      </c>
      <c r="P61" s="11">
        <v>-4.0162473098262373E-3</v>
      </c>
      <c r="Q61" s="11">
        <v>-1.7761617475120189E-3</v>
      </c>
      <c r="R61" s="8"/>
    </row>
    <row r="62" spans="1:28">
      <c r="C62" t="s">
        <v>2</v>
      </c>
      <c r="E62" s="14">
        <v>3.0200372955144989E-3</v>
      </c>
      <c r="F62" s="14">
        <v>-5.0216496703537469E-3</v>
      </c>
      <c r="G62" s="14">
        <v>-6.5854973922485703E-4</v>
      </c>
      <c r="I62" t="s">
        <v>2</v>
      </c>
      <c r="J62" s="14">
        <f t="shared" si="0"/>
        <v>2.3614875562896417E-3</v>
      </c>
      <c r="K62" s="14">
        <f t="shared" si="1"/>
        <v>-5.680199409578604E-3</v>
      </c>
      <c r="L62" s="14">
        <f t="shared" si="2"/>
        <v>-6.5854973922485703E-4</v>
      </c>
      <c r="N62" t="s">
        <v>2</v>
      </c>
      <c r="O62" s="11">
        <v>2.3614875562896417E-3</v>
      </c>
      <c r="P62" s="11">
        <v>-5.680199409578604E-3</v>
      </c>
      <c r="Q62" s="11">
        <v>-6.5854973922485703E-4</v>
      </c>
      <c r="R62" s="8"/>
    </row>
    <row r="63" spans="1:28">
      <c r="C63" t="s">
        <v>7</v>
      </c>
      <c r="E63" s="14">
        <v>2.7607075075373427E-3</v>
      </c>
      <c r="F63" s="14">
        <v>-3.4357475440735148E-3</v>
      </c>
      <c r="G63" s="14">
        <v>1.7685605852387967E-4</v>
      </c>
      <c r="I63" t="s">
        <v>7</v>
      </c>
      <c r="J63" s="14">
        <f t="shared" si="0"/>
        <v>2.9375635660612224E-3</v>
      </c>
      <c r="K63" s="14">
        <f t="shared" si="1"/>
        <v>-3.2588914855496351E-3</v>
      </c>
      <c r="L63" s="14">
        <f t="shared" si="2"/>
        <v>1.7685605852387967E-4</v>
      </c>
      <c r="N63" t="s">
        <v>7</v>
      </c>
      <c r="O63" s="11">
        <v>2.9375635660612224E-3</v>
      </c>
      <c r="P63" s="11">
        <v>-3.2588914855496351E-3</v>
      </c>
      <c r="Q63" s="11">
        <v>1.7685605852387967E-4</v>
      </c>
      <c r="R63" s="8"/>
    </row>
    <row r="64" spans="1:28">
      <c r="C64" t="s">
        <v>11</v>
      </c>
      <c r="E64" s="14">
        <v>2.7765233568128578E-3</v>
      </c>
      <c r="F64" s="14">
        <v>-4.722414119981826E-3</v>
      </c>
      <c r="G64" s="14">
        <v>4.1619989089067814E-4</v>
      </c>
      <c r="I64" t="s">
        <v>11</v>
      </c>
      <c r="J64" s="14">
        <f t="shared" si="0"/>
        <v>3.1927232477035358E-3</v>
      </c>
      <c r="K64" s="14">
        <f t="shared" si="1"/>
        <v>-4.306214229091148E-3</v>
      </c>
      <c r="L64" s="14">
        <f t="shared" si="2"/>
        <v>4.1619989089067814E-4</v>
      </c>
      <c r="N64" t="s">
        <v>11</v>
      </c>
      <c r="O64" s="11">
        <v>3.1927232477035358E-3</v>
      </c>
      <c r="P64" s="11">
        <v>-4.306214229091148E-3</v>
      </c>
      <c r="Q64" s="11">
        <v>4.1619989089067814E-4</v>
      </c>
      <c r="R64" s="8"/>
    </row>
    <row r="65" spans="3:18">
      <c r="C65" t="s">
        <v>1</v>
      </c>
      <c r="E65" s="14">
        <v>3.4391460828266567E-3</v>
      </c>
      <c r="F65" s="14">
        <v>-4.5607401947860993E-3</v>
      </c>
      <c r="G65" s="14">
        <v>7.9978070840117457E-4</v>
      </c>
      <c r="I65" t="s">
        <v>1</v>
      </c>
      <c r="J65" s="14">
        <f t="shared" si="0"/>
        <v>4.2389267912278311E-3</v>
      </c>
      <c r="K65" s="14">
        <f t="shared" si="1"/>
        <v>-3.7609594863849249E-3</v>
      </c>
      <c r="L65" s="14">
        <f t="shared" si="2"/>
        <v>7.9978070840117457E-4</v>
      </c>
      <c r="N65" t="s">
        <v>1</v>
      </c>
      <c r="O65" s="11">
        <v>4.2389267912278311E-3</v>
      </c>
      <c r="P65" s="11">
        <v>-3.7609594863849249E-3</v>
      </c>
      <c r="Q65" s="11">
        <v>7.9978070840117457E-4</v>
      </c>
      <c r="R65" s="8"/>
    </row>
    <row r="66" spans="3:18">
      <c r="C66" t="s">
        <v>4</v>
      </c>
      <c r="E66" s="14">
        <v>2.2336398219446889E-3</v>
      </c>
      <c r="F66" s="14">
        <v>-2.3828211272376889E-3</v>
      </c>
      <c r="G66" s="14">
        <v>1.4337121663734354E-3</v>
      </c>
      <c r="I66" t="s">
        <v>4</v>
      </c>
      <c r="J66" s="14">
        <f t="shared" si="0"/>
        <v>3.6673519883181245E-3</v>
      </c>
      <c r="K66" s="14">
        <f t="shared" si="1"/>
        <v>-9.4910896086425355E-4</v>
      </c>
      <c r="L66" s="14">
        <f t="shared" si="2"/>
        <v>1.4337121663734354E-3</v>
      </c>
      <c r="N66" t="s">
        <v>4</v>
      </c>
      <c r="O66" s="11">
        <v>3.6673519883181245E-3</v>
      </c>
      <c r="P66" s="11">
        <v>-9.4910896086425355E-4</v>
      </c>
      <c r="Q66" s="11">
        <v>1.4337121663734354E-3</v>
      </c>
      <c r="R66" s="8"/>
    </row>
    <row r="67" spans="3:18">
      <c r="C67" t="s">
        <v>6</v>
      </c>
      <c r="E67" s="14">
        <v>1.9795713671702845E-3</v>
      </c>
      <c r="F67" s="14">
        <v>-1.5228891610357463E-3</v>
      </c>
      <c r="G67" s="14">
        <v>2.2737779652756548E-3</v>
      </c>
      <c r="I67" t="s">
        <v>6</v>
      </c>
      <c r="J67" s="14">
        <f t="shared" si="0"/>
        <v>4.2533493324459389E-3</v>
      </c>
      <c r="K67" s="14">
        <f t="shared" si="1"/>
        <v>7.5088880423990851E-4</v>
      </c>
      <c r="L67" s="14">
        <f t="shared" si="2"/>
        <v>2.2737779652756548E-3</v>
      </c>
      <c r="N67" t="s">
        <v>6</v>
      </c>
      <c r="O67" s="11">
        <v>4.2533493324459389E-3</v>
      </c>
      <c r="P67" s="11">
        <v>7.5088880423990851E-4</v>
      </c>
      <c r="Q67" s="11">
        <v>2.2737779652756548E-3</v>
      </c>
      <c r="R67" s="8"/>
    </row>
    <row r="68" spans="3:18">
      <c r="C68" t="s">
        <v>8</v>
      </c>
      <c r="E68" s="14">
        <v>3.1149096053717518E-3</v>
      </c>
      <c r="F68" s="14">
        <v>-3.169496275205185E-3</v>
      </c>
      <c r="G68" s="14">
        <v>2.6945810802353281E-3</v>
      </c>
      <c r="I68" t="s">
        <v>8</v>
      </c>
      <c r="J68" s="14">
        <f t="shared" si="0"/>
        <v>5.8094906856070803E-3</v>
      </c>
      <c r="K68" s="14">
        <f t="shared" si="1"/>
        <v>-4.749151949698569E-4</v>
      </c>
      <c r="L68" s="14">
        <f t="shared" si="2"/>
        <v>2.6945810802353281E-3</v>
      </c>
      <c r="N68" t="s">
        <v>8</v>
      </c>
      <c r="O68" s="11">
        <v>5.8094906856070803E-3</v>
      </c>
      <c r="P68" s="11">
        <v>-4.749151949698569E-4</v>
      </c>
      <c r="Q68" s="11">
        <v>2.6945810802353281E-3</v>
      </c>
      <c r="R68" s="8"/>
    </row>
    <row r="69" spans="3:18">
      <c r="C69" t="s">
        <v>9</v>
      </c>
      <c r="E69" s="14">
        <v>2.1991096316574046E-3</v>
      </c>
      <c r="F69" s="14">
        <v>-2.812008350683016E-3</v>
      </c>
      <c r="G69" s="14">
        <v>4.2665547760517876E-3</v>
      </c>
      <c r="I69" t="s">
        <v>9</v>
      </c>
      <c r="J69" s="14">
        <f t="shared" si="0"/>
        <v>6.4656644077091922E-3</v>
      </c>
      <c r="K69" s="14">
        <f t="shared" si="1"/>
        <v>1.4545464253687716E-3</v>
      </c>
      <c r="L69" s="14">
        <f t="shared" si="2"/>
        <v>4.2665547760517876E-3</v>
      </c>
      <c r="N69" t="s">
        <v>9</v>
      </c>
      <c r="O69" s="11">
        <v>6.4656644077091922E-3</v>
      </c>
      <c r="P69" s="11">
        <v>1.4545464253687716E-3</v>
      </c>
      <c r="Q69" s="11">
        <v>4.2665547760517876E-3</v>
      </c>
      <c r="R69" s="8"/>
    </row>
    <row r="70" spans="3:18">
      <c r="C70" t="s">
        <v>3</v>
      </c>
      <c r="E70" s="14">
        <v>3.8741145835637443E-3</v>
      </c>
      <c r="F70" s="14">
        <v>-3.140191788079001E-3</v>
      </c>
      <c r="G70" s="14">
        <v>5.9127367142547162E-3</v>
      </c>
      <c r="I70" t="s">
        <v>3</v>
      </c>
      <c r="J70" s="14">
        <f t="shared" si="0"/>
        <v>9.7868512978184601E-3</v>
      </c>
      <c r="K70" s="14">
        <f t="shared" si="1"/>
        <v>2.7725449261757152E-3</v>
      </c>
      <c r="L70" s="14">
        <f t="shared" si="2"/>
        <v>5.9127367142547162E-3</v>
      </c>
      <c r="N70" t="s">
        <v>3</v>
      </c>
      <c r="O70" s="11">
        <v>9.7868512978184601E-3</v>
      </c>
      <c r="P70" s="11">
        <v>2.7725449261757152E-3</v>
      </c>
      <c r="Q70" s="11">
        <v>5.9127367142547162E-3</v>
      </c>
      <c r="R70" s="8"/>
    </row>
  </sheetData>
  <pageMargins left="0.7" right="0.7" top="0.75" bottom="0.75" header="0.3" footer="0.3"/>
  <pageSetup paperSize="9" orientation="portrait" r:id="rId1"/>
  <headerFooter>
    <oddFooter>&amp;C&amp;"-,Cursiva"&amp;10Supplementary table to the article “Ranking and measuring the dynamics in the reasons-for-buying selected produce”, by Ronald W. Ward, Teresa Briz and Leonardo Ortega. https://doi.org/10.5424/sjar/2024221-20282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Ward</dc:creator>
  <cp:lastModifiedBy>Carmen de Blas Beorlegi</cp:lastModifiedBy>
  <dcterms:created xsi:type="dcterms:W3CDTF">2023-12-21T14:15:55Z</dcterms:created>
  <dcterms:modified xsi:type="dcterms:W3CDTF">2023-12-22T11:32:27Z</dcterms:modified>
</cp:coreProperties>
</file>